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5252" windowHeight="5796"/>
  </bookViews>
  <sheets>
    <sheet name="Ekivalensi" sheetId="4" r:id="rId1"/>
    <sheet name="Referensi" sheetId="2" state="hidden" r:id="rId2"/>
    <sheet name="Ekivalensi_Lama" sheetId="1" state="hidden" r:id="rId3"/>
  </sheets>
  <calcPr calcId="124519"/>
</workbook>
</file>

<file path=xl/calcChain.xml><?xml version="1.0" encoding="utf-8"?>
<calcChain xmlns="http://schemas.openxmlformats.org/spreadsheetml/2006/main">
  <c r="F72" i="2"/>
  <c r="F46"/>
  <c r="F45"/>
  <c r="F44"/>
  <c r="F43"/>
  <c r="F42"/>
  <c r="F41"/>
  <c r="F40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I80" i="4"/>
  <c r="D80"/>
  <c r="K75"/>
  <c r="F68" i="2" s="1"/>
  <c r="K76" i="4"/>
  <c r="F69" i="2" s="1"/>
  <c r="K77" i="4"/>
  <c r="F70" i="2" s="1"/>
  <c r="K78" i="4"/>
  <c r="F71" i="2" s="1"/>
  <c r="K74" i="4"/>
  <c r="F67" i="2" s="1"/>
  <c r="K73" i="4"/>
  <c r="F66" i="2" s="1"/>
  <c r="K72" i="4"/>
  <c r="F65" i="2" s="1"/>
  <c r="K71" i="4"/>
  <c r="F64" i="2" s="1"/>
  <c r="K70" i="4"/>
  <c r="F63" i="2" s="1"/>
  <c r="K69" i="4"/>
  <c r="F62" i="2" s="1"/>
  <c r="K68" i="4"/>
  <c r="F61" i="2" s="1"/>
  <c r="K67" i="4"/>
  <c r="F60" i="2" s="1"/>
  <c r="K66" i="4"/>
  <c r="F59" i="2" s="1"/>
  <c r="K65" i="4"/>
  <c r="F58" i="2" s="1"/>
  <c r="K64" i="4"/>
  <c r="F57" i="2" s="1"/>
  <c r="K63" i="4"/>
  <c r="F56" i="2" s="1"/>
  <c r="K62" i="4"/>
  <c r="F55" i="2" s="1"/>
  <c r="K61" i="4"/>
  <c r="F54" i="2" s="1"/>
  <c r="K60" i="4"/>
  <c r="F53" i="2" s="1"/>
  <c r="K59" i="4"/>
  <c r="F52" i="2" s="1"/>
  <c r="K58" i="4"/>
  <c r="F51" i="2" s="1"/>
  <c r="K57" i="4"/>
  <c r="F50" i="2" s="1"/>
  <c r="K56" i="4"/>
  <c r="F49" i="2" s="1"/>
  <c r="K55" i="4"/>
  <c r="F48" i="2" s="1"/>
  <c r="K54" i="4"/>
  <c r="F47" i="2" s="1"/>
  <c r="K46" i="4"/>
  <c r="F39" i="2" s="1"/>
  <c r="K45" i="4"/>
  <c r="F38" i="2" s="1"/>
  <c r="K44" i="4"/>
  <c r="F37" i="2" s="1"/>
  <c r="K43" i="4"/>
  <c r="F36" i="2" s="1"/>
  <c r="K42" i="4"/>
  <c r="F35" i="2" s="1"/>
  <c r="K41" i="4"/>
  <c r="F34" i="2" s="1"/>
  <c r="K40" i="4"/>
  <c r="F33" i="2" s="1"/>
  <c r="K39" i="4"/>
  <c r="F32" i="2" s="1"/>
  <c r="K38" i="4"/>
  <c r="F31" i="2" s="1"/>
  <c r="K37" i="4"/>
  <c r="F30" i="2" s="1"/>
  <c r="K36" i="4"/>
  <c r="F29" i="2" s="1"/>
  <c r="K35" i="4"/>
  <c r="F28" i="2" s="1"/>
  <c r="K34" i="4"/>
  <c r="F27" i="2" s="1"/>
  <c r="K33" i="4"/>
  <c r="F26" i="2" s="1"/>
  <c r="K32" i="4"/>
  <c r="F25" i="2" s="1"/>
  <c r="K31" i="4"/>
  <c r="F24" i="2" s="1"/>
  <c r="K30" i="4"/>
  <c r="F23" i="2" s="1"/>
  <c r="K29" i="4"/>
  <c r="F22" i="2" s="1"/>
  <c r="K28" i="4"/>
  <c r="F21" i="2" s="1"/>
  <c r="K27" i="4"/>
  <c r="F20" i="2" s="1"/>
  <c r="K26" i="4"/>
  <c r="F19" i="2" s="1"/>
  <c r="K25" i="4"/>
  <c r="F18" i="2" s="1"/>
  <c r="K24" i="4"/>
  <c r="F17" i="2" s="1"/>
  <c r="K23" i="4"/>
  <c r="F16" i="2" s="1"/>
  <c r="K22" i="4"/>
  <c r="F15" i="2" s="1"/>
  <c r="K21" i="4"/>
  <c r="F14" i="2" s="1"/>
  <c r="K20" i="4"/>
  <c r="F13" i="2" s="1"/>
  <c r="K19" i="4"/>
  <c r="F12" i="2" s="1"/>
  <c r="K18" i="4"/>
  <c r="F11" i="2" s="1"/>
  <c r="K17" i="4"/>
  <c r="F10" i="2" s="1"/>
  <c r="K16" i="4"/>
  <c r="F9" i="2" s="1"/>
  <c r="K15" i="4"/>
  <c r="F8" i="2" s="1"/>
  <c r="K14" i="4"/>
  <c r="F7" i="2" s="1"/>
  <c r="K13" i="4"/>
  <c r="F6" i="2" s="1"/>
  <c r="K12" i="4"/>
  <c r="F5" i="2" s="1"/>
  <c r="K11" i="4"/>
  <c r="F4" i="2" s="1"/>
  <c r="K10" i="4"/>
  <c r="F3" i="2" s="1"/>
  <c r="K9" i="4"/>
  <c r="F2" i="2" s="1"/>
  <c r="F73" l="1"/>
  <c r="I81" i="4"/>
  <c r="D73" i="2"/>
  <c r="D81" i="4"/>
  <c r="I82" i="1"/>
  <c r="I83" l="1"/>
  <c r="D82"/>
  <c r="D83" s="1"/>
</calcChain>
</file>

<file path=xl/sharedStrings.xml><?xml version="1.0" encoding="utf-8"?>
<sst xmlns="http://schemas.openxmlformats.org/spreadsheetml/2006/main" count="814" uniqueCount="390">
  <si>
    <t>Bahasa Indonesia</t>
  </si>
  <si>
    <t>Bahasa Inggris</t>
  </si>
  <si>
    <t>Fisika I</t>
  </si>
  <si>
    <t>Kalkulus I</t>
  </si>
  <si>
    <t>Kimia Teknik</t>
  </si>
  <si>
    <t>Gambar Mesin</t>
  </si>
  <si>
    <t>TKM-111N</t>
  </si>
  <si>
    <t>TKM-112N</t>
  </si>
  <si>
    <t>TKM-113N</t>
  </si>
  <si>
    <t>TKM-114N</t>
  </si>
  <si>
    <t>TKM-115N</t>
  </si>
  <si>
    <t>TKM-116N</t>
  </si>
  <si>
    <t>TKM-117N</t>
  </si>
  <si>
    <t>SKS</t>
  </si>
  <si>
    <t>NAMA MATA KULIAH</t>
  </si>
  <si>
    <t>KODE</t>
  </si>
  <si>
    <t>NO</t>
  </si>
  <si>
    <t>SMST</t>
  </si>
  <si>
    <t>NILAI</t>
  </si>
  <si>
    <t>Aljabar Linier</t>
  </si>
  <si>
    <t>Fisika II</t>
  </si>
  <si>
    <t>Praktikum Fisika</t>
  </si>
  <si>
    <t>Kalkulus II</t>
  </si>
  <si>
    <t>Proses Produksi</t>
  </si>
  <si>
    <t>Statika Struktur</t>
  </si>
  <si>
    <t>Material Teknik</t>
  </si>
  <si>
    <t>TKM-121N</t>
  </si>
  <si>
    <t>TKM-122N</t>
  </si>
  <si>
    <t>TKM-123N</t>
  </si>
  <si>
    <t>TKM-124N</t>
  </si>
  <si>
    <t>TKM-125N</t>
  </si>
  <si>
    <t>TKM-126N</t>
  </si>
  <si>
    <t>TKM-127N</t>
  </si>
  <si>
    <t>TKM-128N</t>
  </si>
  <si>
    <t>Matematika Teknik I</t>
  </si>
  <si>
    <t>Kinematika &amp; Dinamika</t>
  </si>
  <si>
    <t>Mekanika Fluida I</t>
  </si>
  <si>
    <t>Mekanika Kekuatan Bahan</t>
  </si>
  <si>
    <t>Praktikum Proses Produksi</t>
  </si>
  <si>
    <t>Struktur &amp; Sifat Material</t>
  </si>
  <si>
    <t>Termodinamika I</t>
  </si>
  <si>
    <t>TKM-211N</t>
  </si>
  <si>
    <t>TKM-212N</t>
  </si>
  <si>
    <t>TKM-213N</t>
  </si>
  <si>
    <t>TKM-214N</t>
  </si>
  <si>
    <t>TKM-215N</t>
  </si>
  <si>
    <t>TKM-216N</t>
  </si>
  <si>
    <t>TKM-217N</t>
  </si>
  <si>
    <t>Matematika Teknik II</t>
  </si>
  <si>
    <t>Elemen Mesin I</t>
  </si>
  <si>
    <t xml:space="preserve">Getaran Mekanis </t>
  </si>
  <si>
    <t>Mekanika Fluida II</t>
  </si>
  <si>
    <t>Metrologi Industri &amp; Kontrol Kualitas</t>
  </si>
  <si>
    <t>Perpindahan Panas I</t>
  </si>
  <si>
    <t>Termodinamika II</t>
  </si>
  <si>
    <t>Agama</t>
  </si>
  <si>
    <t>Statistik &amp; Perancangan Percobaan</t>
  </si>
  <si>
    <t>Elemen Mesin II</t>
  </si>
  <si>
    <t>Metode Numerik</t>
  </si>
  <si>
    <t>Perpindahan Panas II</t>
  </si>
  <si>
    <t>Praktikum Struktur &amp; Sifat Material</t>
  </si>
  <si>
    <t>Teknik Tenaga Listrik</t>
  </si>
  <si>
    <t>Kuliah Kerja Lapangan</t>
  </si>
  <si>
    <t>TKM-221N</t>
  </si>
  <si>
    <t>TKM-222N</t>
  </si>
  <si>
    <t>TKM-223N</t>
  </si>
  <si>
    <t>TKM-224N</t>
  </si>
  <si>
    <t>TKM-225N</t>
  </si>
  <si>
    <t>TKM-226N</t>
  </si>
  <si>
    <t>TKM-227N</t>
  </si>
  <si>
    <t>TKM-311N</t>
  </si>
  <si>
    <t>TKM-312N</t>
  </si>
  <si>
    <t>TKM-313N</t>
  </si>
  <si>
    <t>TKM-314N</t>
  </si>
  <si>
    <t>TKM-315N</t>
  </si>
  <si>
    <t>TKM-316N</t>
  </si>
  <si>
    <t>TKM-317N</t>
  </si>
  <si>
    <t>TKM-318N</t>
  </si>
  <si>
    <t>Bahasa Inggris II</t>
  </si>
  <si>
    <t>Kewarganegaraan</t>
  </si>
  <si>
    <t>CAD/CAM</t>
  </si>
  <si>
    <t>Ekonomi Teknik dan Kewirausahaan</t>
  </si>
  <si>
    <t>Mesin Fluida &amp; Perpindahan</t>
  </si>
  <si>
    <t>Perancangan Produk</t>
  </si>
  <si>
    <t>Praktikum Fenomena Dasar Mesin</t>
  </si>
  <si>
    <t>Teknik Pengukuran</t>
  </si>
  <si>
    <t>TKM-321N</t>
  </si>
  <si>
    <t>TKM-322N</t>
  </si>
  <si>
    <t>TKM-323N</t>
  </si>
  <si>
    <t>TKM-324N</t>
  </si>
  <si>
    <t>TKM-325N</t>
  </si>
  <si>
    <t>TKM-326N</t>
  </si>
  <si>
    <t>TKM-327N</t>
  </si>
  <si>
    <t>TKM-328N</t>
  </si>
  <si>
    <t>Manajemen Perawatan</t>
  </si>
  <si>
    <t>Motor Bakar Torak</t>
  </si>
  <si>
    <t>Praktikum Prestasi Mesin</t>
  </si>
  <si>
    <t>Teknik Pembentukan Logam</t>
  </si>
  <si>
    <t>Teknik Pengaturan</t>
  </si>
  <si>
    <t>Tugas Perancangan</t>
  </si>
  <si>
    <t>KerjaPraktek</t>
  </si>
  <si>
    <t>MK Pilihan 1</t>
  </si>
  <si>
    <t>MK Pilihan 2</t>
  </si>
  <si>
    <t>TKM-411N</t>
  </si>
  <si>
    <t>TKM-412N</t>
  </si>
  <si>
    <t>TKM-413N</t>
  </si>
  <si>
    <t>TKM-414N</t>
  </si>
  <si>
    <t>TKM- 415N</t>
  </si>
  <si>
    <t>TKM-416N</t>
  </si>
  <si>
    <t>TKM-417N</t>
  </si>
  <si>
    <t>TKM-4xxN</t>
  </si>
  <si>
    <t>Penulisan Teknik dan Presentasi</t>
  </si>
  <si>
    <t>Mekatroika</t>
  </si>
  <si>
    <t>Refrigerasi &amp; Pengkondisian udara</t>
  </si>
  <si>
    <t>Kuliah Kerja Nyata</t>
  </si>
  <si>
    <t>Seminar Tugas Akhir</t>
  </si>
  <si>
    <t>Tugas Akhir</t>
  </si>
  <si>
    <t>MK Pilihan 3</t>
  </si>
  <si>
    <t>MK Pilihan 4</t>
  </si>
  <si>
    <t>TKM-421N</t>
  </si>
  <si>
    <t>TKM-422N</t>
  </si>
  <si>
    <t>TKM-423N</t>
  </si>
  <si>
    <t>TKM-424N</t>
  </si>
  <si>
    <t>TKM-425N</t>
  </si>
  <si>
    <t>TKM-426N</t>
  </si>
  <si>
    <t>Kimia Dasar</t>
  </si>
  <si>
    <t>Statistik &amp; Probabilitas</t>
  </si>
  <si>
    <t>Pendidikan Agama</t>
  </si>
  <si>
    <t>MPK 103</t>
  </si>
  <si>
    <t>MPK 101</t>
  </si>
  <si>
    <t>MWU 108</t>
  </si>
  <si>
    <t>Olah Raga</t>
  </si>
  <si>
    <t>Fisika  II</t>
  </si>
  <si>
    <t>MPK 102</t>
  </si>
  <si>
    <t>Pendidikan Kewarganegaraan</t>
  </si>
  <si>
    <t>MatematikaTeknik II</t>
  </si>
  <si>
    <t>Getaran Mekanis</t>
  </si>
  <si>
    <t>Kerja Praktek</t>
  </si>
  <si>
    <t>Mata Kuliah Pilihan Wajib KBK</t>
  </si>
  <si>
    <t>Mata Kuliah Pilihan 1</t>
  </si>
  <si>
    <t>MWU 441</t>
  </si>
  <si>
    <t>Mata Kuliah Pilihan 2</t>
  </si>
  <si>
    <t>Mata Kuliah Pilihan 3</t>
  </si>
  <si>
    <t>Ilmu Sosial Dan Budaya Dasar</t>
  </si>
  <si>
    <t>Bahasa Inggris I</t>
  </si>
  <si>
    <t>KURIKULUM LAMA 2007</t>
  </si>
  <si>
    <t>KURIKULUM BARU 2012</t>
  </si>
  <si>
    <t>Pengantar Ilmu Teknik Mesin</t>
  </si>
  <si>
    <t>Perancangan Percobaan</t>
  </si>
  <si>
    <t>TKM-431N</t>
  </si>
  <si>
    <t>TKM-432N</t>
  </si>
  <si>
    <t>TKM-433N</t>
  </si>
  <si>
    <t>TKM-434N</t>
  </si>
  <si>
    <t>TKM-435N</t>
  </si>
  <si>
    <t>TKM-436N</t>
  </si>
  <si>
    <t>TKM-437N</t>
  </si>
  <si>
    <t>TKM-438N</t>
  </si>
  <si>
    <t>MK. PILIHAN MATERIAL</t>
  </si>
  <si>
    <t>Ilmu Komposit dan Polimer</t>
  </si>
  <si>
    <t>Keramik Teknik</t>
  </si>
  <si>
    <t>Korosi</t>
  </si>
  <si>
    <t>Metalurgi Serbuk</t>
  </si>
  <si>
    <t>Teknik Pengecoran Logam</t>
  </si>
  <si>
    <t>Pengembangan Material baru</t>
  </si>
  <si>
    <t>Perlakuan Panas &amp; Permukann</t>
  </si>
  <si>
    <t>Metalurgi Las</t>
  </si>
  <si>
    <t>TKM-451N</t>
  </si>
  <si>
    <t>TKM-452N</t>
  </si>
  <si>
    <t>TKM-453N</t>
  </si>
  <si>
    <t>TKM-454N</t>
  </si>
  <si>
    <t>TKM-455N</t>
  </si>
  <si>
    <t>TKM-456N</t>
  </si>
  <si>
    <t>TKM-457N</t>
  </si>
  <si>
    <t>MK. PILIHAN KONVERSI ENERGI</t>
  </si>
  <si>
    <t>Aerodinamika</t>
  </si>
  <si>
    <t>Alat Penukar Kalor</t>
  </si>
  <si>
    <t>Audit &amp; Penghematan Energi</t>
  </si>
  <si>
    <t>Efisiensi Energi</t>
  </si>
  <si>
    <t>Sistem Pembangkit Daya</t>
  </si>
  <si>
    <t>Sistem Perpipaan</t>
  </si>
  <si>
    <t>Teknik Pengeringan</t>
  </si>
  <si>
    <t>TKM-471N</t>
  </si>
  <si>
    <t>TKM-472N</t>
  </si>
  <si>
    <t>TKM-473N</t>
  </si>
  <si>
    <t>TKM-474N</t>
  </si>
  <si>
    <t>TKM-475N</t>
  </si>
  <si>
    <t>TKM-476N</t>
  </si>
  <si>
    <t>TKM-477N</t>
  </si>
  <si>
    <t>TKM-478N</t>
  </si>
  <si>
    <t>TKM-479N</t>
  </si>
  <si>
    <t>TKM-481N</t>
  </si>
  <si>
    <t>TKM-482N</t>
  </si>
  <si>
    <t>TKM-483N</t>
  </si>
  <si>
    <t>TKM-484N</t>
  </si>
  <si>
    <t>TKM-485N</t>
  </si>
  <si>
    <t>TKM-486N</t>
  </si>
  <si>
    <t>TKM-487N</t>
  </si>
  <si>
    <t>TKM-488N</t>
  </si>
  <si>
    <t>Akustik</t>
  </si>
  <si>
    <t>Analisa Kegagalan</t>
  </si>
  <si>
    <t>Fondasi Mesin</t>
  </si>
  <si>
    <t>Mekanika Kontak</t>
  </si>
  <si>
    <t>Mekanika Material Komposit</t>
  </si>
  <si>
    <t>Metode Elemen Hingga</t>
  </si>
  <si>
    <t>Optimasi Dalam Perancangan Teknik</t>
  </si>
  <si>
    <t>Perancangan Bejana Tekan</t>
  </si>
  <si>
    <t>Pesawat Angkat Angkut</t>
  </si>
  <si>
    <t>Proses Pembentukan Logam Semi Padat</t>
  </si>
  <si>
    <t>Robotika 1</t>
  </si>
  <si>
    <t>Robotika 2</t>
  </si>
  <si>
    <t>Dinamika Rotor</t>
  </si>
  <si>
    <t>Struktur Ringan</t>
  </si>
  <si>
    <t>Tribologi Industri</t>
  </si>
  <si>
    <t>Diagnosa Kerusakan Mesin</t>
  </si>
  <si>
    <t>MK. PILIHAN KONSTRUKSI, PERANCANGAN &amp; MANUFAKTUR</t>
  </si>
  <si>
    <t>Dinamika Kendaraan Jalan Raya</t>
  </si>
  <si>
    <t>Manajemen Perawatan dan Kehandalan</t>
  </si>
  <si>
    <t>LEMBAR EKIVALENSI KURIKULUM 2007 KE KURIKULUM 2012</t>
  </si>
  <si>
    <t>Nama :</t>
  </si>
  <si>
    <t>Prinsip Rekayasa &amp; Ilmu Kealaman Dasar</t>
  </si>
  <si>
    <t>SKS Kumulatif :</t>
  </si>
  <si>
    <t>IP Kumulatif    :</t>
  </si>
  <si>
    <t>Semarang,          Juli 2012</t>
  </si>
  <si>
    <t>Mahasiswa ybs.,</t>
  </si>
  <si>
    <t>(              Nama dan NIM                    )</t>
  </si>
  <si>
    <t>Menyetujui</t>
  </si>
  <si>
    <t>(                 Nama dan NIP                       )</t>
  </si>
  <si>
    <t>TKM-108N</t>
  </si>
  <si>
    <t>NIM</t>
  </si>
  <si>
    <t>Kode Wali   :</t>
  </si>
  <si>
    <t>Dosen Wali :</t>
  </si>
  <si>
    <t>: ……………………………………….</t>
  </si>
  <si>
    <t>………………………………………..</t>
  </si>
  <si>
    <t>Anggota Tim Kecil Kurikulum Baru (TKKB),</t>
  </si>
  <si>
    <t>Perancangan Sistem Termal &amp; Fluida</t>
  </si>
  <si>
    <t>Perancangan Sistem Mekanik</t>
  </si>
  <si>
    <t>Pemilihan Material</t>
  </si>
  <si>
    <t>Perancangan Proses Produksi</t>
  </si>
  <si>
    <t>DAN MATA KULIAH PILIHAN</t>
  </si>
  <si>
    <t>DAFTAR MATA KULIAH PILIHAN WAJIB KBK</t>
  </si>
  <si>
    <t>JURUSAN TEKNIK MESIN S1 - FAKULTAS TEKNIK UNDIP</t>
  </si>
  <si>
    <t>TKM 111M</t>
  </si>
  <si>
    <t>TKM 112M</t>
  </si>
  <si>
    <t>TKM 113M</t>
  </si>
  <si>
    <t>TKM 114M</t>
  </si>
  <si>
    <t>TKM 121M</t>
  </si>
  <si>
    <t>TKM 122M</t>
  </si>
  <si>
    <t>TKM 123M</t>
  </si>
  <si>
    <t>TKM 124M</t>
  </si>
  <si>
    <t>TKM 125M</t>
  </si>
  <si>
    <t>TKM 126M</t>
  </si>
  <si>
    <t>TKM 127M</t>
  </si>
  <si>
    <t>TKM 128M</t>
  </si>
  <si>
    <t>TKM 211M</t>
  </si>
  <si>
    <t>TKM 212M</t>
  </si>
  <si>
    <t>TKM 213M</t>
  </si>
  <si>
    <t>TKM 214M</t>
  </si>
  <si>
    <t>TKM 216M</t>
  </si>
  <si>
    <t>TKM 217M</t>
  </si>
  <si>
    <t>TKM 221M</t>
  </si>
  <si>
    <t>TKM 222M</t>
  </si>
  <si>
    <t>TKM 223M</t>
  </si>
  <si>
    <t>TKM 224M</t>
  </si>
  <si>
    <t>TKM 225M</t>
  </si>
  <si>
    <t>TKM 226M</t>
  </si>
  <si>
    <t>TKM 227M</t>
  </si>
  <si>
    <t>TKM 228M</t>
  </si>
  <si>
    <t>TKM 311M</t>
  </si>
  <si>
    <t>TKM 312M</t>
  </si>
  <si>
    <t>TKM 313M</t>
  </si>
  <si>
    <t>TKM 314M</t>
  </si>
  <si>
    <t>TKM 315M</t>
  </si>
  <si>
    <t>TKM 316M</t>
  </si>
  <si>
    <t>TKM 317M</t>
  </si>
  <si>
    <t>TKM 318M</t>
  </si>
  <si>
    <t>TKM 319M</t>
  </si>
  <si>
    <t>TKM 321M</t>
  </si>
  <si>
    <t>TKM 322M</t>
  </si>
  <si>
    <t>TKM 323M</t>
  </si>
  <si>
    <t>TKM 324M</t>
  </si>
  <si>
    <t>TKM 325M</t>
  </si>
  <si>
    <t>TKM 326M</t>
  </si>
  <si>
    <t>TKM 327M</t>
  </si>
  <si>
    <t>TKM 328M</t>
  </si>
  <si>
    <t>TKM 329M</t>
  </si>
  <si>
    <t>TKM 411M</t>
  </si>
  <si>
    <t>TKM 412M</t>
  </si>
  <si>
    <t>TKM 413M</t>
  </si>
  <si>
    <t>TKM 414M</t>
  </si>
  <si>
    <t>TKM 415M</t>
  </si>
  <si>
    <t>TKM 416M</t>
  </si>
  <si>
    <t>TKM 419M</t>
  </si>
  <si>
    <t>TKM 426M</t>
  </si>
  <si>
    <t>TKM 215M</t>
  </si>
  <si>
    <t>TKM 4xxM</t>
  </si>
  <si>
    <t>TKM 439N</t>
  </si>
  <si>
    <t>TKM 458N</t>
  </si>
  <si>
    <t>TKM 489N</t>
  </si>
  <si>
    <t>TKM 490N</t>
  </si>
  <si>
    <t>Hlm. 1</t>
  </si>
  <si>
    <t>Hlm. 2</t>
  </si>
  <si>
    <t>Hlm. 3</t>
  </si>
  <si>
    <t>Nilai</t>
  </si>
  <si>
    <t>Ekivalensi</t>
  </si>
  <si>
    <t>A</t>
  </si>
  <si>
    <t>B</t>
  </si>
  <si>
    <t>AB</t>
  </si>
  <si>
    <t>BC</t>
  </si>
  <si>
    <t>C</t>
  </si>
  <si>
    <t>D</t>
  </si>
  <si>
    <t>E</t>
  </si>
  <si>
    <t>NILAI SEMESTER LAMA</t>
  </si>
  <si>
    <t>NILAI SEMESTER BARU</t>
  </si>
  <si>
    <t>MPK 206</t>
  </si>
  <si>
    <t>TKM 2YY</t>
  </si>
  <si>
    <t>Bahasa Ingris Lanjut</t>
  </si>
  <si>
    <t>Teknologi Informasi</t>
  </si>
  <si>
    <t>Mesin-Mesin Listrik</t>
  </si>
  <si>
    <t>Bahasa Inggris Lanjut</t>
  </si>
  <si>
    <t>Pendidikan Pancasila &amp; Kewargnegaraan</t>
  </si>
  <si>
    <t>MK. PILIHAN WAJIB MATERIAL</t>
  </si>
  <si>
    <t>MK. PILIHAN WAJIB KONVERSI ENERGI</t>
  </si>
  <si>
    <t>Perancangan Sistim Termal &amp; Fluida</t>
  </si>
  <si>
    <t>MK. PILIHAN WAJIB KONSTRUKSI &amp; PERANCANGAN</t>
  </si>
  <si>
    <t>Perancangan Sistim Mekanik</t>
  </si>
  <si>
    <t>MK. PILIHAN WAJIB MANUFAKTUR</t>
  </si>
  <si>
    <t>DAFTAR MATA KULIAH PILIHAN WAJIB KBK DAN MATA KULIAH PILIHAN</t>
  </si>
  <si>
    <t>MPK 205</t>
  </si>
  <si>
    <t>TKM 201M</t>
  </si>
  <si>
    <t>TKM 202M</t>
  </si>
  <si>
    <t>TKM 203M</t>
  </si>
  <si>
    <t>TKM 206M</t>
  </si>
  <si>
    <t>MWU 208</t>
  </si>
  <si>
    <t>TKM 204M</t>
  </si>
  <si>
    <t>TKM 301M</t>
  </si>
  <si>
    <t>TKM 302M</t>
  </si>
  <si>
    <t>TKM 232P</t>
  </si>
  <si>
    <t>MPK 201</t>
  </si>
  <si>
    <t>MPK 202</t>
  </si>
  <si>
    <t>TKM 205M</t>
  </si>
  <si>
    <t>TKM 301P</t>
  </si>
  <si>
    <t>TKM 307M</t>
  </si>
  <si>
    <t>MWU 210</t>
  </si>
  <si>
    <t>TKM 308M</t>
  </si>
  <si>
    <t>TKM 402M</t>
  </si>
  <si>
    <t>TKM 401M</t>
  </si>
  <si>
    <t>TKM 408M</t>
  </si>
  <si>
    <t>TKM 407M</t>
  </si>
  <si>
    <t>TKM 409M</t>
  </si>
  <si>
    <t>TKM 410M</t>
  </si>
  <si>
    <t>TKM 502M</t>
  </si>
  <si>
    <t>TKM 513M</t>
  </si>
  <si>
    <t>TKM 417M</t>
  </si>
  <si>
    <t>TKM 509M</t>
  </si>
  <si>
    <t>TKM 511M</t>
  </si>
  <si>
    <t>TKM 305M</t>
  </si>
  <si>
    <t>TKM 517M</t>
  </si>
  <si>
    <t>TKM 407P</t>
  </si>
  <si>
    <t>TKM 422M</t>
  </si>
  <si>
    <t>TKM 306</t>
  </si>
  <si>
    <t>TKM 421M</t>
  </si>
  <si>
    <t>TKM 423M</t>
  </si>
  <si>
    <t>TKM 424M</t>
  </si>
  <si>
    <t>TKM 427M</t>
  </si>
  <si>
    <t>TKM 417P</t>
  </si>
  <si>
    <t>TKM 420M</t>
  </si>
  <si>
    <t>TKM 418M</t>
  </si>
  <si>
    <t>TKM 428M</t>
  </si>
  <si>
    <t>TKM 424P</t>
  </si>
  <si>
    <t>TKM 425M</t>
  </si>
  <si>
    <t>TKM 530M</t>
  </si>
  <si>
    <t>TKM 431M</t>
  </si>
  <si>
    <t>TKM 55xM</t>
  </si>
  <si>
    <t>TKM 56xM</t>
  </si>
  <si>
    <t>TKM 429M</t>
  </si>
  <si>
    <t>TKM 432M</t>
  </si>
  <si>
    <t>MWU 433</t>
  </si>
  <si>
    <t>TKM 434M</t>
  </si>
  <si>
    <t>TKM 435M</t>
  </si>
  <si>
    <t>TKM 57xM</t>
  </si>
  <si>
    <t>TKM 58xM</t>
  </si>
  <si>
    <t>Mekatronika</t>
  </si>
  <si>
    <t>Verifikasi Dosen Wali,</t>
  </si>
  <si>
    <t>(Nama dan Kode Wali)</t>
  </si>
  <si>
    <t>Semarang,        Agustus 2012</t>
  </si>
  <si>
    <t>: …………………………….</t>
  </si>
  <si>
    <t>: …………………………………………….</t>
  </si>
  <si>
    <t>……………………………………</t>
  </si>
  <si>
    <t>………………</t>
  </si>
  <si>
    <t>CD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</si>
</sst>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top" wrapText="1"/>
    </xf>
    <xf numFmtId="0" fontId="3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/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justify" vertical="center" wrapText="1"/>
    </xf>
    <xf numFmtId="0" fontId="9" fillId="0" borderId="27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9" fillId="0" borderId="29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2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37" xfId="0" applyFont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4" fillId="3" borderId="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vertical="top" wrapText="1"/>
    </xf>
    <xf numFmtId="0" fontId="3" fillId="0" borderId="4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/>
    </xf>
    <xf numFmtId="0" fontId="7" fillId="0" borderId="59" xfId="0" applyFont="1" applyBorder="1" applyAlignment="1">
      <alignment vertical="center" wrapText="1"/>
    </xf>
    <xf numFmtId="0" fontId="8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7" fillId="0" borderId="60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 applyProtection="1">
      <alignment vertical="center"/>
      <protection locked="0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9" fillId="4" borderId="23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 applyProtection="1">
      <alignment vertical="center"/>
      <protection locked="0"/>
    </xf>
    <xf numFmtId="0" fontId="9" fillId="4" borderId="27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justify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9" fillId="4" borderId="31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vertical="center" wrapText="1"/>
    </xf>
    <xf numFmtId="0" fontId="0" fillId="5" borderId="54" xfId="0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13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justify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0" fontId="12" fillId="2" borderId="31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vertical="center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top" wrapText="1"/>
    </xf>
    <xf numFmtId="0" fontId="12" fillId="2" borderId="21" xfId="0" applyFont="1" applyFill="1" applyBorder="1" applyAlignment="1">
      <alignment horizontal="justify" vertical="center" wrapText="1"/>
    </xf>
    <xf numFmtId="0" fontId="12" fillId="2" borderId="22" xfId="0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</xf>
    <xf numFmtId="0" fontId="12" fillId="2" borderId="30" xfId="0" applyFont="1" applyFill="1" applyBorder="1" applyAlignment="1" applyProtection="1">
      <alignment horizontal="center" vertical="center"/>
    </xf>
    <xf numFmtId="0" fontId="12" fillId="2" borderId="34" xfId="0" applyFont="1" applyFill="1" applyBorder="1" applyAlignment="1" applyProtection="1">
      <alignment horizontal="center" vertical="center"/>
    </xf>
    <xf numFmtId="0" fontId="12" fillId="2" borderId="59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vertical="center" wrapText="1"/>
    </xf>
    <xf numFmtId="0" fontId="13" fillId="2" borderId="62" xfId="0" applyFont="1" applyFill="1" applyBorder="1" applyAlignment="1">
      <alignment horizontal="center" vertical="center"/>
    </xf>
    <xf numFmtId="0" fontId="12" fillId="2" borderId="60" xfId="0" applyFont="1" applyFill="1" applyBorder="1" applyAlignment="1" applyProtection="1">
      <alignment horizontal="center" vertical="center"/>
      <protection locked="0"/>
    </xf>
    <xf numFmtId="0" fontId="12" fillId="2" borderId="62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vertical="center" wrapText="1"/>
      <protection locked="0"/>
    </xf>
    <xf numFmtId="0" fontId="12" fillId="2" borderId="29" xfId="0" applyFont="1" applyFill="1" applyBorder="1" applyAlignment="1" applyProtection="1">
      <alignment vertical="center" wrapText="1"/>
      <protection locked="0"/>
    </xf>
    <xf numFmtId="0" fontId="12" fillId="2" borderId="33" xfId="0" applyFont="1" applyFill="1" applyBorder="1" applyAlignment="1" applyProtection="1">
      <alignment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27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31" xfId="0" applyFont="1" applyFill="1" applyBorder="1" applyAlignment="1" applyProtection="1">
      <alignment horizontal="center" vertical="center" wrapText="1"/>
      <protection locked="0"/>
    </xf>
    <xf numFmtId="0" fontId="12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0" fillId="0" borderId="4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7" fillId="0" borderId="26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>
      <selection activeCell="F9" sqref="F9"/>
    </sheetView>
  </sheetViews>
  <sheetFormatPr defaultRowHeight="14.4"/>
  <cols>
    <col min="1" max="1" width="5.109375" customWidth="1"/>
    <col min="2" max="2" width="12.6640625" customWidth="1"/>
    <col min="3" max="3" width="28.6640625" customWidth="1"/>
    <col min="4" max="4" width="6.5546875" customWidth="1"/>
    <col min="5" max="5" width="6.6640625" customWidth="1"/>
    <col min="6" max="6" width="7.6640625" customWidth="1"/>
    <col min="7" max="7" width="12.6640625" customWidth="1"/>
    <col min="8" max="8" width="28.6640625" customWidth="1"/>
    <col min="9" max="9" width="5.6640625" customWidth="1"/>
    <col min="10" max="10" width="6.6640625" customWidth="1"/>
    <col min="11" max="11" width="7.6640625" customWidth="1"/>
  </cols>
  <sheetData>
    <row r="1" spans="1:11" ht="12" customHeight="1">
      <c r="A1" s="267" t="s">
        <v>217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" customHeight="1">
      <c r="A2" s="262" t="s">
        <v>240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0.199999999999999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0.95" customHeight="1">
      <c r="A4" s="84" t="s">
        <v>228</v>
      </c>
      <c r="B4" s="268" t="s">
        <v>385</v>
      </c>
      <c r="C4" s="268"/>
      <c r="D4" s="22"/>
      <c r="E4" s="22"/>
      <c r="F4" s="21"/>
      <c r="G4" s="23" t="s">
        <v>229</v>
      </c>
      <c r="H4" s="134" t="s">
        <v>388</v>
      </c>
      <c r="I4" s="21"/>
      <c r="J4" s="21"/>
      <c r="K4" s="21"/>
    </row>
    <row r="5" spans="1:11" ht="10.95" customHeight="1">
      <c r="A5" s="84" t="s">
        <v>218</v>
      </c>
      <c r="B5" s="269" t="s">
        <v>386</v>
      </c>
      <c r="C5" s="269"/>
      <c r="D5" s="7"/>
      <c r="E5" s="4"/>
      <c r="G5" s="23" t="s">
        <v>230</v>
      </c>
      <c r="H5" s="134" t="s">
        <v>387</v>
      </c>
      <c r="K5" t="s">
        <v>299</v>
      </c>
    </row>
    <row r="6" spans="1:11" ht="10.199999999999999" customHeight="1" thickBot="1">
      <c r="A6" s="83"/>
      <c r="B6" s="83"/>
      <c r="C6" s="2"/>
      <c r="D6" s="7"/>
      <c r="E6" s="4"/>
    </row>
    <row r="7" spans="1:11" ht="16.2" customHeight="1" thickTop="1" thickBot="1">
      <c r="A7" s="8" t="s">
        <v>16</v>
      </c>
      <c r="B7" s="9" t="s">
        <v>15</v>
      </c>
      <c r="C7" s="9" t="s">
        <v>14</v>
      </c>
      <c r="D7" s="10" t="s">
        <v>13</v>
      </c>
      <c r="E7" s="11" t="s">
        <v>17</v>
      </c>
      <c r="F7" s="12" t="s">
        <v>18</v>
      </c>
      <c r="G7" s="13" t="s">
        <v>15</v>
      </c>
      <c r="H7" s="9" t="s">
        <v>14</v>
      </c>
      <c r="I7" s="9" t="s">
        <v>13</v>
      </c>
      <c r="J7" s="11" t="s">
        <v>17</v>
      </c>
      <c r="K7" s="12" t="s">
        <v>18</v>
      </c>
    </row>
    <row r="8" spans="1:11" ht="12" customHeight="1" thickTop="1">
      <c r="A8" s="14"/>
      <c r="B8" s="15"/>
      <c r="C8" s="16" t="s">
        <v>145</v>
      </c>
      <c r="D8" s="17"/>
      <c r="E8" s="18"/>
      <c r="F8" s="19"/>
      <c r="G8" s="20"/>
      <c r="H8" s="16" t="s">
        <v>146</v>
      </c>
      <c r="I8" s="15"/>
      <c r="J8" s="18"/>
      <c r="K8" s="19"/>
    </row>
    <row r="9" spans="1:11" ht="11.7" customHeight="1">
      <c r="A9" s="179">
        <v>1</v>
      </c>
      <c r="B9" s="180" t="s">
        <v>6</v>
      </c>
      <c r="C9" s="181" t="s">
        <v>0</v>
      </c>
      <c r="D9" s="180">
        <v>3</v>
      </c>
      <c r="E9" s="182">
        <v>1</v>
      </c>
      <c r="F9" s="183"/>
      <c r="G9" s="184" t="s">
        <v>327</v>
      </c>
      <c r="H9" s="181" t="s">
        <v>0</v>
      </c>
      <c r="I9" s="180">
        <v>2</v>
      </c>
      <c r="J9" s="182">
        <v>1</v>
      </c>
      <c r="K9" s="210" t="str">
        <f>IF(F9="","",F9)</f>
        <v/>
      </c>
    </row>
    <row r="10" spans="1:11" s="37" customFormat="1" ht="11.7" customHeight="1">
      <c r="A10" s="185">
        <v>2</v>
      </c>
      <c r="B10" s="186" t="s">
        <v>7</v>
      </c>
      <c r="C10" s="187" t="s">
        <v>144</v>
      </c>
      <c r="D10" s="186">
        <v>2</v>
      </c>
      <c r="E10" s="188">
        <v>1</v>
      </c>
      <c r="F10" s="189"/>
      <c r="G10" s="190" t="s">
        <v>313</v>
      </c>
      <c r="H10" s="187" t="s">
        <v>1</v>
      </c>
      <c r="I10" s="186">
        <v>2</v>
      </c>
      <c r="J10" s="188">
        <v>1</v>
      </c>
      <c r="K10" s="211" t="str">
        <f>IF(F10="","",F10)</f>
        <v/>
      </c>
    </row>
    <row r="11" spans="1:11" s="37" customFormat="1" ht="11.7" customHeight="1">
      <c r="A11" s="185">
        <v>3</v>
      </c>
      <c r="B11" s="186" t="s">
        <v>8</v>
      </c>
      <c r="C11" s="187" t="s">
        <v>2</v>
      </c>
      <c r="D11" s="186">
        <v>3</v>
      </c>
      <c r="E11" s="188">
        <v>1</v>
      </c>
      <c r="F11" s="189"/>
      <c r="G11" s="190" t="s">
        <v>328</v>
      </c>
      <c r="H11" s="187" t="s">
        <v>2</v>
      </c>
      <c r="I11" s="186">
        <v>3</v>
      </c>
      <c r="J11" s="188">
        <v>1</v>
      </c>
      <c r="K11" s="211" t="str">
        <f t="shared" ref="K11:K46" si="0">IF(F11="","",F11)</f>
        <v/>
      </c>
    </row>
    <row r="12" spans="1:11" s="37" customFormat="1" ht="11.7" customHeight="1">
      <c r="A12" s="185">
        <v>4</v>
      </c>
      <c r="B12" s="186" t="s">
        <v>9</v>
      </c>
      <c r="C12" s="187" t="s">
        <v>3</v>
      </c>
      <c r="D12" s="186">
        <v>3</v>
      </c>
      <c r="E12" s="188">
        <v>1</v>
      </c>
      <c r="F12" s="189"/>
      <c r="G12" s="190" t="s">
        <v>329</v>
      </c>
      <c r="H12" s="187" t="s">
        <v>3</v>
      </c>
      <c r="I12" s="186">
        <v>3</v>
      </c>
      <c r="J12" s="188">
        <v>1</v>
      </c>
      <c r="K12" s="211" t="str">
        <f t="shared" si="0"/>
        <v/>
      </c>
    </row>
    <row r="13" spans="1:11" s="37" customFormat="1" ht="11.7" customHeight="1">
      <c r="A13" s="185">
        <v>5</v>
      </c>
      <c r="B13" s="186" t="s">
        <v>10</v>
      </c>
      <c r="C13" s="187" t="s">
        <v>4</v>
      </c>
      <c r="D13" s="186">
        <v>2</v>
      </c>
      <c r="E13" s="188">
        <v>1</v>
      </c>
      <c r="F13" s="189"/>
      <c r="G13" s="190" t="s">
        <v>330</v>
      </c>
      <c r="H13" s="191" t="s">
        <v>125</v>
      </c>
      <c r="I13" s="186">
        <v>2</v>
      </c>
      <c r="J13" s="188">
        <v>1</v>
      </c>
      <c r="K13" s="211" t="str">
        <f t="shared" si="0"/>
        <v/>
      </c>
    </row>
    <row r="14" spans="1:11" s="37" customFormat="1" ht="11.7" customHeight="1">
      <c r="A14" s="185">
        <v>6</v>
      </c>
      <c r="B14" s="186" t="s">
        <v>11</v>
      </c>
      <c r="C14" s="187" t="s">
        <v>5</v>
      </c>
      <c r="D14" s="186">
        <v>3</v>
      </c>
      <c r="E14" s="188">
        <v>1</v>
      </c>
      <c r="F14" s="189"/>
      <c r="G14" s="190" t="s">
        <v>331</v>
      </c>
      <c r="H14" s="187" t="s">
        <v>5</v>
      </c>
      <c r="I14" s="186">
        <v>3</v>
      </c>
      <c r="J14" s="188">
        <v>2</v>
      </c>
      <c r="K14" s="211" t="str">
        <f t="shared" si="0"/>
        <v/>
      </c>
    </row>
    <row r="15" spans="1:11" s="37" customFormat="1" ht="11.7" customHeight="1">
      <c r="A15" s="192">
        <v>7</v>
      </c>
      <c r="B15" s="193" t="s">
        <v>12</v>
      </c>
      <c r="C15" s="194" t="s">
        <v>219</v>
      </c>
      <c r="D15" s="193">
        <v>3</v>
      </c>
      <c r="E15" s="195">
        <v>1</v>
      </c>
      <c r="F15" s="196"/>
      <c r="G15" s="197" t="s">
        <v>333</v>
      </c>
      <c r="H15" s="194" t="s">
        <v>219</v>
      </c>
      <c r="I15" s="193">
        <v>3</v>
      </c>
      <c r="J15" s="195">
        <v>1</v>
      </c>
      <c r="K15" s="212" t="str">
        <f t="shared" si="0"/>
        <v/>
      </c>
    </row>
    <row r="16" spans="1:11" s="37" customFormat="1" ht="11.7" customHeight="1">
      <c r="A16" s="192">
        <v>8</v>
      </c>
      <c r="B16" s="193" t="s">
        <v>227</v>
      </c>
      <c r="C16" s="194" t="s">
        <v>131</v>
      </c>
      <c r="D16" s="193">
        <v>0</v>
      </c>
      <c r="E16" s="195">
        <v>1</v>
      </c>
      <c r="F16" s="196"/>
      <c r="G16" s="197" t="s">
        <v>332</v>
      </c>
      <c r="H16" s="194" t="s">
        <v>131</v>
      </c>
      <c r="I16" s="193">
        <v>1</v>
      </c>
      <c r="J16" s="195">
        <v>1</v>
      </c>
      <c r="K16" s="212" t="str">
        <f t="shared" si="0"/>
        <v/>
      </c>
    </row>
    <row r="17" spans="1:11" s="37" customFormat="1" ht="11.7" customHeight="1">
      <c r="A17" s="179">
        <v>9</v>
      </c>
      <c r="B17" s="180" t="s">
        <v>26</v>
      </c>
      <c r="C17" s="181" t="s">
        <v>19</v>
      </c>
      <c r="D17" s="180">
        <v>2</v>
      </c>
      <c r="E17" s="182">
        <v>2</v>
      </c>
      <c r="F17" s="183"/>
      <c r="G17" s="184" t="s">
        <v>339</v>
      </c>
      <c r="H17" s="181" t="s">
        <v>19</v>
      </c>
      <c r="I17" s="180">
        <v>2</v>
      </c>
      <c r="J17" s="182">
        <v>1</v>
      </c>
      <c r="K17" s="210" t="str">
        <f t="shared" si="0"/>
        <v/>
      </c>
    </row>
    <row r="18" spans="1:11" s="37" customFormat="1" ht="11.7" customHeight="1">
      <c r="A18" s="185">
        <v>10</v>
      </c>
      <c r="B18" s="186" t="s">
        <v>27</v>
      </c>
      <c r="C18" s="187" t="s">
        <v>20</v>
      </c>
      <c r="D18" s="186">
        <v>2</v>
      </c>
      <c r="E18" s="188">
        <v>2</v>
      </c>
      <c r="F18" s="189"/>
      <c r="G18" s="190" t="s">
        <v>334</v>
      </c>
      <c r="H18" s="187" t="s">
        <v>132</v>
      </c>
      <c r="I18" s="186">
        <v>2</v>
      </c>
      <c r="J18" s="188">
        <v>2</v>
      </c>
      <c r="K18" s="211" t="str">
        <f t="shared" si="0"/>
        <v/>
      </c>
    </row>
    <row r="19" spans="1:11" s="37" customFormat="1" ht="11.7" customHeight="1">
      <c r="A19" s="185">
        <v>11</v>
      </c>
      <c r="B19" s="186" t="s">
        <v>28</v>
      </c>
      <c r="C19" s="187" t="s">
        <v>21</v>
      </c>
      <c r="D19" s="186">
        <v>1</v>
      </c>
      <c r="E19" s="188">
        <v>2</v>
      </c>
      <c r="F19" s="189"/>
      <c r="G19" s="190" t="s">
        <v>340</v>
      </c>
      <c r="H19" s="187" t="s">
        <v>21</v>
      </c>
      <c r="I19" s="186">
        <v>1</v>
      </c>
      <c r="J19" s="188">
        <v>2</v>
      </c>
      <c r="K19" s="211" t="str">
        <f t="shared" si="0"/>
        <v/>
      </c>
    </row>
    <row r="20" spans="1:11" s="37" customFormat="1" ht="11.7" customHeight="1">
      <c r="A20" s="185">
        <v>12</v>
      </c>
      <c r="B20" s="186" t="s">
        <v>29</v>
      </c>
      <c r="C20" s="187" t="s">
        <v>143</v>
      </c>
      <c r="D20" s="186">
        <v>2</v>
      </c>
      <c r="E20" s="188">
        <v>2</v>
      </c>
      <c r="F20" s="189"/>
      <c r="G20" s="249" t="s">
        <v>342</v>
      </c>
      <c r="H20" s="62" t="s">
        <v>316</v>
      </c>
      <c r="I20" s="61">
        <v>2</v>
      </c>
      <c r="J20" s="73">
        <v>2</v>
      </c>
      <c r="K20" s="211" t="str">
        <f t="shared" si="0"/>
        <v/>
      </c>
    </row>
    <row r="21" spans="1:11" s="37" customFormat="1" ht="11.7" customHeight="1">
      <c r="A21" s="185">
        <v>13</v>
      </c>
      <c r="B21" s="186" t="s">
        <v>30</v>
      </c>
      <c r="C21" s="187" t="s">
        <v>22</v>
      </c>
      <c r="D21" s="186">
        <v>3</v>
      </c>
      <c r="E21" s="188">
        <v>2</v>
      </c>
      <c r="F21" s="189"/>
      <c r="G21" s="190" t="s">
        <v>335</v>
      </c>
      <c r="H21" s="187" t="s">
        <v>22</v>
      </c>
      <c r="I21" s="186">
        <v>3</v>
      </c>
      <c r="J21" s="188">
        <v>2</v>
      </c>
      <c r="K21" s="211" t="str">
        <f t="shared" si="0"/>
        <v/>
      </c>
    </row>
    <row r="22" spans="1:11" s="37" customFormat="1" ht="11.7" customHeight="1">
      <c r="A22" s="185">
        <v>14</v>
      </c>
      <c r="B22" s="186" t="s">
        <v>31</v>
      </c>
      <c r="C22" s="187" t="s">
        <v>23</v>
      </c>
      <c r="D22" s="186">
        <v>3</v>
      </c>
      <c r="E22" s="188">
        <v>2</v>
      </c>
      <c r="F22" s="189"/>
      <c r="G22" s="190" t="s">
        <v>349</v>
      </c>
      <c r="H22" s="187" t="s">
        <v>23</v>
      </c>
      <c r="I22" s="186">
        <v>3</v>
      </c>
      <c r="J22" s="188">
        <v>3</v>
      </c>
      <c r="K22" s="211" t="str">
        <f t="shared" si="0"/>
        <v/>
      </c>
    </row>
    <row r="23" spans="1:11" s="37" customFormat="1" ht="11.7" customHeight="1">
      <c r="A23" s="192">
        <v>15</v>
      </c>
      <c r="B23" s="193" t="s">
        <v>32</v>
      </c>
      <c r="C23" s="194" t="s">
        <v>24</v>
      </c>
      <c r="D23" s="193">
        <v>3</v>
      </c>
      <c r="E23" s="195">
        <v>2</v>
      </c>
      <c r="F23" s="196"/>
      <c r="G23" s="197" t="s">
        <v>343</v>
      </c>
      <c r="H23" s="194" t="s">
        <v>24</v>
      </c>
      <c r="I23" s="193">
        <v>3</v>
      </c>
      <c r="J23" s="195">
        <v>2</v>
      </c>
      <c r="K23" s="212" t="str">
        <f t="shared" si="0"/>
        <v/>
      </c>
    </row>
    <row r="24" spans="1:11" s="37" customFormat="1" ht="11.7" customHeight="1">
      <c r="A24" s="192">
        <v>16</v>
      </c>
      <c r="B24" s="193" t="s">
        <v>33</v>
      </c>
      <c r="C24" s="194" t="s">
        <v>25</v>
      </c>
      <c r="D24" s="193">
        <v>3</v>
      </c>
      <c r="E24" s="195">
        <v>2</v>
      </c>
      <c r="F24" s="196"/>
      <c r="G24" s="197" t="s">
        <v>341</v>
      </c>
      <c r="H24" s="194" t="s">
        <v>25</v>
      </c>
      <c r="I24" s="193">
        <v>3</v>
      </c>
      <c r="J24" s="195">
        <v>2</v>
      </c>
      <c r="K24" s="212" t="str">
        <f t="shared" si="0"/>
        <v/>
      </c>
    </row>
    <row r="25" spans="1:11" s="37" customFormat="1" ht="11.7" customHeight="1">
      <c r="A25" s="179">
        <v>17</v>
      </c>
      <c r="B25" s="180" t="s">
        <v>41</v>
      </c>
      <c r="C25" s="181" t="s">
        <v>34</v>
      </c>
      <c r="D25" s="180">
        <v>3</v>
      </c>
      <c r="E25" s="198">
        <v>3</v>
      </c>
      <c r="F25" s="183"/>
      <c r="G25" s="184" t="s">
        <v>344</v>
      </c>
      <c r="H25" s="181" t="s">
        <v>34</v>
      </c>
      <c r="I25" s="180">
        <v>3</v>
      </c>
      <c r="J25" s="182">
        <v>3</v>
      </c>
      <c r="K25" s="210" t="str">
        <f t="shared" si="0"/>
        <v/>
      </c>
    </row>
    <row r="26" spans="1:11" s="37" customFormat="1" ht="11.7" customHeight="1">
      <c r="A26" s="185">
        <v>18</v>
      </c>
      <c r="B26" s="186" t="s">
        <v>42</v>
      </c>
      <c r="C26" s="187" t="s">
        <v>35</v>
      </c>
      <c r="D26" s="186">
        <v>4</v>
      </c>
      <c r="E26" s="199">
        <v>3</v>
      </c>
      <c r="F26" s="189"/>
      <c r="G26" s="190" t="s">
        <v>345</v>
      </c>
      <c r="H26" s="187" t="s">
        <v>35</v>
      </c>
      <c r="I26" s="186">
        <v>4</v>
      </c>
      <c r="J26" s="188">
        <v>3</v>
      </c>
      <c r="K26" s="211" t="str">
        <f t="shared" si="0"/>
        <v/>
      </c>
    </row>
    <row r="27" spans="1:11" s="37" customFormat="1" ht="11.7" customHeight="1">
      <c r="A27" s="185">
        <v>19</v>
      </c>
      <c r="B27" s="186" t="s">
        <v>43</v>
      </c>
      <c r="C27" s="187" t="s">
        <v>36</v>
      </c>
      <c r="D27" s="186">
        <v>2</v>
      </c>
      <c r="E27" s="199">
        <v>3</v>
      </c>
      <c r="F27" s="189"/>
      <c r="G27" s="190" t="s">
        <v>287</v>
      </c>
      <c r="H27" s="191" t="s">
        <v>36</v>
      </c>
      <c r="I27" s="186">
        <v>3</v>
      </c>
      <c r="J27" s="188">
        <v>4</v>
      </c>
      <c r="K27" s="211" t="str">
        <f t="shared" si="0"/>
        <v/>
      </c>
    </row>
    <row r="28" spans="1:11" s="37" customFormat="1" ht="11.7" customHeight="1">
      <c r="A28" s="185">
        <v>20</v>
      </c>
      <c r="B28" s="186" t="s">
        <v>44</v>
      </c>
      <c r="C28" s="187" t="s">
        <v>37</v>
      </c>
      <c r="D28" s="186">
        <v>3</v>
      </c>
      <c r="E28" s="199">
        <v>3</v>
      </c>
      <c r="F28" s="189"/>
      <c r="G28" s="190" t="s">
        <v>346</v>
      </c>
      <c r="H28" s="187" t="s">
        <v>37</v>
      </c>
      <c r="I28" s="186">
        <v>3</v>
      </c>
      <c r="J28" s="188">
        <v>3</v>
      </c>
      <c r="K28" s="211" t="str">
        <f t="shared" si="0"/>
        <v/>
      </c>
    </row>
    <row r="29" spans="1:11" s="37" customFormat="1" ht="11.7" customHeight="1">
      <c r="A29" s="185">
        <v>21</v>
      </c>
      <c r="B29" s="186" t="s">
        <v>45</v>
      </c>
      <c r="C29" s="187" t="s">
        <v>38</v>
      </c>
      <c r="D29" s="186">
        <v>2</v>
      </c>
      <c r="E29" s="199">
        <v>3</v>
      </c>
      <c r="F29" s="189"/>
      <c r="G29" s="190" t="s">
        <v>336</v>
      </c>
      <c r="H29" s="187" t="s">
        <v>38</v>
      </c>
      <c r="I29" s="186">
        <v>1</v>
      </c>
      <c r="J29" s="188">
        <v>4</v>
      </c>
      <c r="K29" s="211" t="str">
        <f t="shared" si="0"/>
        <v/>
      </c>
    </row>
    <row r="30" spans="1:11" s="37" customFormat="1" ht="11.7" customHeight="1">
      <c r="A30" s="192">
        <v>22</v>
      </c>
      <c r="B30" s="193" t="s">
        <v>46</v>
      </c>
      <c r="C30" s="194" t="s">
        <v>39</v>
      </c>
      <c r="D30" s="193">
        <v>2</v>
      </c>
      <c r="E30" s="200">
        <v>3</v>
      </c>
      <c r="F30" s="196"/>
      <c r="G30" s="197" t="s">
        <v>347</v>
      </c>
      <c r="H30" s="194" t="s">
        <v>39</v>
      </c>
      <c r="I30" s="193">
        <v>2</v>
      </c>
      <c r="J30" s="195">
        <v>3</v>
      </c>
      <c r="K30" s="212" t="str">
        <f t="shared" si="0"/>
        <v/>
      </c>
    </row>
    <row r="31" spans="1:11" s="37" customFormat="1" ht="11.7" customHeight="1">
      <c r="A31" s="192">
        <v>23</v>
      </c>
      <c r="B31" s="193" t="s">
        <v>47</v>
      </c>
      <c r="C31" s="194" t="s">
        <v>40</v>
      </c>
      <c r="D31" s="193">
        <v>2</v>
      </c>
      <c r="E31" s="200">
        <v>3</v>
      </c>
      <c r="F31" s="196"/>
      <c r="G31" s="197" t="s">
        <v>348</v>
      </c>
      <c r="H31" s="194" t="s">
        <v>40</v>
      </c>
      <c r="I31" s="193">
        <v>3</v>
      </c>
      <c r="J31" s="195">
        <v>3</v>
      </c>
      <c r="K31" s="212" t="str">
        <f t="shared" si="0"/>
        <v/>
      </c>
    </row>
    <row r="32" spans="1:11" s="37" customFormat="1" ht="11.7" customHeight="1">
      <c r="A32" s="179">
        <v>24</v>
      </c>
      <c r="B32" s="180" t="s">
        <v>63</v>
      </c>
      <c r="C32" s="181" t="s">
        <v>48</v>
      </c>
      <c r="D32" s="180">
        <v>3</v>
      </c>
      <c r="E32" s="198">
        <v>4</v>
      </c>
      <c r="F32" s="183"/>
      <c r="G32" s="184" t="s">
        <v>350</v>
      </c>
      <c r="H32" s="181" t="s">
        <v>135</v>
      </c>
      <c r="I32" s="180">
        <v>3</v>
      </c>
      <c r="J32" s="182">
        <v>4</v>
      </c>
      <c r="K32" s="210" t="str">
        <f t="shared" si="0"/>
        <v/>
      </c>
    </row>
    <row r="33" spans="1:11" s="37" customFormat="1" ht="11.7" customHeight="1">
      <c r="A33" s="185">
        <v>25</v>
      </c>
      <c r="B33" s="186" t="s">
        <v>64</v>
      </c>
      <c r="C33" s="187" t="s">
        <v>49</v>
      </c>
      <c r="D33" s="186">
        <v>3</v>
      </c>
      <c r="E33" s="199">
        <v>4</v>
      </c>
      <c r="F33" s="189"/>
      <c r="G33" s="190" t="s">
        <v>285</v>
      </c>
      <c r="H33" s="187" t="s">
        <v>49</v>
      </c>
      <c r="I33" s="186">
        <v>3</v>
      </c>
      <c r="J33" s="188">
        <v>4</v>
      </c>
      <c r="K33" s="211" t="str">
        <f t="shared" si="0"/>
        <v/>
      </c>
    </row>
    <row r="34" spans="1:11" s="37" customFormat="1" ht="11.7" customHeight="1">
      <c r="A34" s="185">
        <v>26</v>
      </c>
      <c r="B34" s="186" t="s">
        <v>65</v>
      </c>
      <c r="C34" s="187" t="s">
        <v>50</v>
      </c>
      <c r="D34" s="186">
        <v>3</v>
      </c>
      <c r="E34" s="199">
        <v>4</v>
      </c>
      <c r="F34" s="189"/>
      <c r="G34" s="190" t="s">
        <v>286</v>
      </c>
      <c r="H34" s="187" t="s">
        <v>136</v>
      </c>
      <c r="I34" s="186">
        <v>3</v>
      </c>
      <c r="J34" s="188">
        <v>4</v>
      </c>
      <c r="K34" s="211" t="str">
        <f t="shared" si="0"/>
        <v/>
      </c>
    </row>
    <row r="35" spans="1:11" s="37" customFormat="1" ht="11.7" customHeight="1">
      <c r="A35" s="185">
        <v>27</v>
      </c>
      <c r="B35" s="186" t="s">
        <v>66</v>
      </c>
      <c r="C35" s="187" t="s">
        <v>51</v>
      </c>
      <c r="D35" s="186">
        <v>2</v>
      </c>
      <c r="E35" s="199">
        <v>4</v>
      </c>
      <c r="F35" s="189"/>
      <c r="G35" s="190" t="s">
        <v>351</v>
      </c>
      <c r="H35" s="187" t="s">
        <v>51</v>
      </c>
      <c r="I35" s="186">
        <v>2</v>
      </c>
      <c r="J35" s="188">
        <v>5</v>
      </c>
      <c r="K35" s="211" t="str">
        <f t="shared" si="0"/>
        <v/>
      </c>
    </row>
    <row r="36" spans="1:11" s="37" customFormat="1" ht="11.7" customHeight="1">
      <c r="A36" s="185">
        <v>28</v>
      </c>
      <c r="B36" s="186" t="s">
        <v>67</v>
      </c>
      <c r="C36" s="187" t="s">
        <v>52</v>
      </c>
      <c r="D36" s="186">
        <v>2</v>
      </c>
      <c r="E36" s="199">
        <v>4</v>
      </c>
      <c r="F36" s="189"/>
      <c r="G36" s="190" t="s">
        <v>288</v>
      </c>
      <c r="H36" s="187" t="s">
        <v>52</v>
      </c>
      <c r="I36" s="186">
        <v>3</v>
      </c>
      <c r="J36" s="188">
        <v>4</v>
      </c>
      <c r="K36" s="211" t="str">
        <f t="shared" si="0"/>
        <v/>
      </c>
    </row>
    <row r="37" spans="1:11" s="37" customFormat="1" ht="11.7" customHeight="1">
      <c r="A37" s="185">
        <v>29</v>
      </c>
      <c r="B37" s="186" t="s">
        <v>68</v>
      </c>
      <c r="C37" s="187" t="s">
        <v>53</v>
      </c>
      <c r="D37" s="186">
        <v>2</v>
      </c>
      <c r="E37" s="199">
        <v>4</v>
      </c>
      <c r="F37" s="189"/>
      <c r="G37" s="190" t="s">
        <v>352</v>
      </c>
      <c r="H37" s="187" t="s">
        <v>53</v>
      </c>
      <c r="I37" s="186">
        <v>2</v>
      </c>
      <c r="J37" s="188">
        <v>5</v>
      </c>
      <c r="K37" s="211" t="str">
        <f t="shared" si="0"/>
        <v/>
      </c>
    </row>
    <row r="38" spans="1:11" s="37" customFormat="1" ht="11.7" customHeight="1">
      <c r="A38" s="192">
        <v>30</v>
      </c>
      <c r="B38" s="193" t="s">
        <v>69</v>
      </c>
      <c r="C38" s="194" t="s">
        <v>54</v>
      </c>
      <c r="D38" s="193">
        <v>2</v>
      </c>
      <c r="E38" s="200">
        <v>4</v>
      </c>
      <c r="F38" s="196"/>
      <c r="G38" s="197" t="s">
        <v>353</v>
      </c>
      <c r="H38" s="194" t="s">
        <v>54</v>
      </c>
      <c r="I38" s="193">
        <v>2</v>
      </c>
      <c r="J38" s="195">
        <v>4</v>
      </c>
      <c r="K38" s="212" t="str">
        <f t="shared" si="0"/>
        <v/>
      </c>
    </row>
    <row r="39" spans="1:11" s="37" customFormat="1" ht="11.7" customHeight="1">
      <c r="A39" s="179">
        <v>31</v>
      </c>
      <c r="B39" s="180" t="s">
        <v>70</v>
      </c>
      <c r="C39" s="181" t="s">
        <v>55</v>
      </c>
      <c r="D39" s="180">
        <v>3</v>
      </c>
      <c r="E39" s="198">
        <v>5</v>
      </c>
      <c r="F39" s="183"/>
      <c r="G39" s="184" t="s">
        <v>337</v>
      </c>
      <c r="H39" s="181" t="s">
        <v>127</v>
      </c>
      <c r="I39" s="180">
        <v>2</v>
      </c>
      <c r="J39" s="182">
        <v>2</v>
      </c>
      <c r="K39" s="210" t="str">
        <f t="shared" si="0"/>
        <v/>
      </c>
    </row>
    <row r="40" spans="1:11" s="37" customFormat="1" ht="11.7" customHeight="1">
      <c r="A40" s="185">
        <v>32</v>
      </c>
      <c r="B40" s="186" t="s">
        <v>71</v>
      </c>
      <c r="C40" s="187" t="s">
        <v>56</v>
      </c>
      <c r="D40" s="186">
        <v>3</v>
      </c>
      <c r="E40" s="199">
        <v>5</v>
      </c>
      <c r="F40" s="189"/>
      <c r="G40" s="190" t="s">
        <v>290</v>
      </c>
      <c r="H40" s="187" t="s">
        <v>56</v>
      </c>
      <c r="I40" s="186">
        <v>2</v>
      </c>
      <c r="J40" s="188">
        <v>5</v>
      </c>
      <c r="K40" s="211" t="str">
        <f t="shared" si="0"/>
        <v/>
      </c>
    </row>
    <row r="41" spans="1:11" s="37" customFormat="1" ht="11.7" customHeight="1">
      <c r="A41" s="185">
        <v>33</v>
      </c>
      <c r="B41" s="186" t="s">
        <v>72</v>
      </c>
      <c r="C41" s="187" t="s">
        <v>57</v>
      </c>
      <c r="D41" s="186">
        <v>3</v>
      </c>
      <c r="E41" s="199">
        <v>5</v>
      </c>
      <c r="F41" s="189"/>
      <c r="G41" s="190" t="s">
        <v>354</v>
      </c>
      <c r="H41" s="187" t="s">
        <v>57</v>
      </c>
      <c r="I41" s="186">
        <v>3</v>
      </c>
      <c r="J41" s="188">
        <v>5</v>
      </c>
      <c r="K41" s="211" t="str">
        <f t="shared" si="0"/>
        <v/>
      </c>
    </row>
    <row r="42" spans="1:11" s="37" customFormat="1" ht="11.7" customHeight="1">
      <c r="A42" s="185">
        <v>34</v>
      </c>
      <c r="B42" s="186" t="s">
        <v>73</v>
      </c>
      <c r="C42" s="187" t="s">
        <v>58</v>
      </c>
      <c r="D42" s="186">
        <v>3</v>
      </c>
      <c r="E42" s="199">
        <v>5</v>
      </c>
      <c r="F42" s="189"/>
      <c r="G42" s="190" t="s">
        <v>355</v>
      </c>
      <c r="H42" s="191" t="s">
        <v>58</v>
      </c>
      <c r="I42" s="186">
        <v>2</v>
      </c>
      <c r="J42" s="188">
        <v>3</v>
      </c>
      <c r="K42" s="211" t="str">
        <f t="shared" si="0"/>
        <v/>
      </c>
    </row>
    <row r="43" spans="1:11" s="37" customFormat="1" ht="11.7" customHeight="1">
      <c r="A43" s="185">
        <v>35</v>
      </c>
      <c r="B43" s="186" t="s">
        <v>74</v>
      </c>
      <c r="C43" s="187" t="s">
        <v>59</v>
      </c>
      <c r="D43" s="186">
        <v>2</v>
      </c>
      <c r="E43" s="199">
        <v>5</v>
      </c>
      <c r="F43" s="189"/>
      <c r="G43" s="190" t="s">
        <v>356</v>
      </c>
      <c r="H43" s="187" t="s">
        <v>59</v>
      </c>
      <c r="I43" s="186">
        <v>2</v>
      </c>
      <c r="J43" s="188">
        <v>6</v>
      </c>
      <c r="K43" s="211" t="str">
        <f t="shared" si="0"/>
        <v/>
      </c>
    </row>
    <row r="44" spans="1:11" s="37" customFormat="1" ht="11.7" customHeight="1">
      <c r="A44" s="185">
        <v>36</v>
      </c>
      <c r="B44" s="186" t="s">
        <v>75</v>
      </c>
      <c r="C44" s="187" t="s">
        <v>60</v>
      </c>
      <c r="D44" s="186">
        <v>1</v>
      </c>
      <c r="E44" s="199">
        <v>5</v>
      </c>
      <c r="F44" s="189"/>
      <c r="G44" s="190" t="s">
        <v>357</v>
      </c>
      <c r="H44" s="187" t="s">
        <v>60</v>
      </c>
      <c r="I44" s="186">
        <v>1</v>
      </c>
      <c r="J44" s="188">
        <v>5</v>
      </c>
      <c r="K44" s="211" t="str">
        <f t="shared" si="0"/>
        <v/>
      </c>
    </row>
    <row r="45" spans="1:11" s="37" customFormat="1" ht="11.7" customHeight="1">
      <c r="A45" s="185">
        <v>37</v>
      </c>
      <c r="B45" s="186" t="s">
        <v>76</v>
      </c>
      <c r="C45" s="187" t="s">
        <v>61</v>
      </c>
      <c r="D45" s="186">
        <v>2</v>
      </c>
      <c r="E45" s="199">
        <v>5</v>
      </c>
      <c r="F45" s="189"/>
      <c r="G45" s="190" t="s">
        <v>289</v>
      </c>
      <c r="H45" s="187" t="s">
        <v>317</v>
      </c>
      <c r="I45" s="186">
        <v>2</v>
      </c>
      <c r="J45" s="188">
        <v>4</v>
      </c>
      <c r="K45" s="211" t="str">
        <f t="shared" si="0"/>
        <v/>
      </c>
    </row>
    <row r="46" spans="1:11" s="37" customFormat="1" ht="11.7" customHeight="1" thickBot="1">
      <c r="A46" s="201">
        <v>38</v>
      </c>
      <c r="B46" s="202" t="s">
        <v>77</v>
      </c>
      <c r="C46" s="203" t="s">
        <v>62</v>
      </c>
      <c r="D46" s="202">
        <v>1</v>
      </c>
      <c r="E46" s="204">
        <v>5</v>
      </c>
      <c r="F46" s="205"/>
      <c r="G46" s="206" t="s">
        <v>358</v>
      </c>
      <c r="H46" s="203" t="s">
        <v>62</v>
      </c>
      <c r="I46" s="202">
        <v>1</v>
      </c>
      <c r="J46" s="207">
        <v>5</v>
      </c>
      <c r="K46" s="213" t="str">
        <f t="shared" si="0"/>
        <v/>
      </c>
    </row>
    <row r="47" spans="1:11" s="37" customFormat="1" ht="11.7" customHeight="1" thickTop="1">
      <c r="A47" s="31"/>
      <c r="B47" s="31"/>
      <c r="C47" s="42"/>
      <c r="D47" s="31"/>
      <c r="E47" s="33"/>
      <c r="F47" s="34"/>
      <c r="G47" s="35"/>
      <c r="H47" s="36"/>
      <c r="I47" s="35"/>
      <c r="J47" s="33"/>
      <c r="K47" s="34"/>
    </row>
    <row r="48" spans="1:11" s="1" customFormat="1" ht="12" customHeight="1">
      <c r="A48" s="267" t="s">
        <v>217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</row>
    <row r="49" spans="1:11" s="1" customFormat="1" ht="12" customHeight="1">
      <c r="A49" s="262" t="s">
        <v>240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</row>
    <row r="50" spans="1:11" s="1" customFormat="1" ht="12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t="s">
        <v>300</v>
      </c>
    </row>
    <row r="51" spans="1:11" s="1" customFormat="1" ht="12" customHeight="1" thickBo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/>
    </row>
    <row r="52" spans="1:11" s="1" customFormat="1" ht="13.95" customHeight="1" thickTop="1" thickBot="1">
      <c r="A52" s="8" t="s">
        <v>16</v>
      </c>
      <c r="B52" s="9" t="s">
        <v>15</v>
      </c>
      <c r="C52" s="9" t="s">
        <v>14</v>
      </c>
      <c r="D52" s="10" t="s">
        <v>13</v>
      </c>
      <c r="E52" s="11" t="s">
        <v>17</v>
      </c>
      <c r="F52" s="12" t="s">
        <v>18</v>
      </c>
      <c r="G52" s="13" t="s">
        <v>15</v>
      </c>
      <c r="H52" s="9" t="s">
        <v>14</v>
      </c>
      <c r="I52" s="9" t="s">
        <v>13</v>
      </c>
      <c r="J52" s="11" t="s">
        <v>17</v>
      </c>
      <c r="K52" s="12" t="s">
        <v>18</v>
      </c>
    </row>
    <row r="53" spans="1:11" s="1" customFormat="1" ht="12" customHeight="1" thickTop="1">
      <c r="A53" s="14"/>
      <c r="B53" s="15"/>
      <c r="C53" s="16" t="s">
        <v>145</v>
      </c>
      <c r="D53" s="17"/>
      <c r="E53" s="18"/>
      <c r="F53" s="19"/>
      <c r="G53" s="20"/>
      <c r="H53" s="16" t="s">
        <v>146</v>
      </c>
      <c r="I53" s="15"/>
      <c r="J53" s="18"/>
      <c r="K53" s="19"/>
    </row>
    <row r="54" spans="1:11" s="37" customFormat="1" ht="11.7" customHeight="1">
      <c r="A54" s="208">
        <v>39</v>
      </c>
      <c r="B54" s="180" t="s">
        <v>86</v>
      </c>
      <c r="C54" s="181" t="s">
        <v>78</v>
      </c>
      <c r="D54" s="180">
        <v>2</v>
      </c>
      <c r="E54" s="198">
        <v>6</v>
      </c>
      <c r="F54" s="183"/>
      <c r="G54" s="250" t="s">
        <v>359</v>
      </c>
      <c r="H54" s="146" t="s">
        <v>318</v>
      </c>
      <c r="I54" s="145">
        <v>2</v>
      </c>
      <c r="J54" s="251">
        <v>7</v>
      </c>
      <c r="K54" s="210" t="str">
        <f t="shared" ref="K54:K72" si="1">IF(F54="","",F54)</f>
        <v/>
      </c>
    </row>
    <row r="55" spans="1:11" s="37" customFormat="1" ht="11.7" customHeight="1">
      <c r="A55" s="179">
        <v>40</v>
      </c>
      <c r="B55" s="214" t="s">
        <v>87</v>
      </c>
      <c r="C55" s="215" t="s">
        <v>79</v>
      </c>
      <c r="D55" s="214">
        <v>3</v>
      </c>
      <c r="E55" s="216">
        <v>6</v>
      </c>
      <c r="F55" s="217"/>
      <c r="G55" s="218" t="s">
        <v>338</v>
      </c>
      <c r="H55" s="215" t="s">
        <v>319</v>
      </c>
      <c r="I55" s="214">
        <v>3</v>
      </c>
      <c r="J55" s="219">
        <v>6</v>
      </c>
      <c r="K55" s="220" t="str">
        <f t="shared" si="1"/>
        <v/>
      </c>
    </row>
    <row r="56" spans="1:11" s="37" customFormat="1" ht="11.7" customHeight="1">
      <c r="A56" s="185">
        <v>41</v>
      </c>
      <c r="B56" s="186" t="s">
        <v>88</v>
      </c>
      <c r="C56" s="187" t="s">
        <v>80</v>
      </c>
      <c r="D56" s="186">
        <v>2</v>
      </c>
      <c r="E56" s="199">
        <v>6</v>
      </c>
      <c r="F56" s="189"/>
      <c r="G56" s="190" t="s">
        <v>360</v>
      </c>
      <c r="H56" s="187" t="s">
        <v>80</v>
      </c>
      <c r="I56" s="186">
        <v>2</v>
      </c>
      <c r="J56" s="188">
        <v>5</v>
      </c>
      <c r="K56" s="211" t="str">
        <f t="shared" si="1"/>
        <v/>
      </c>
    </row>
    <row r="57" spans="1:11" s="37" customFormat="1" ht="11.7" customHeight="1">
      <c r="A57" s="185">
        <v>42</v>
      </c>
      <c r="B57" s="186" t="s">
        <v>89</v>
      </c>
      <c r="C57" s="187" t="s">
        <v>81</v>
      </c>
      <c r="D57" s="186">
        <v>3</v>
      </c>
      <c r="E57" s="199">
        <v>6</v>
      </c>
      <c r="F57" s="189"/>
      <c r="G57" s="190" t="s">
        <v>361</v>
      </c>
      <c r="H57" s="187" t="s">
        <v>81</v>
      </c>
      <c r="I57" s="186">
        <v>2</v>
      </c>
      <c r="J57" s="188">
        <v>6</v>
      </c>
      <c r="K57" s="211" t="str">
        <f t="shared" si="1"/>
        <v/>
      </c>
    </row>
    <row r="58" spans="1:11" s="37" customFormat="1" ht="11.7" customHeight="1">
      <c r="A58" s="185">
        <v>43</v>
      </c>
      <c r="B58" s="186" t="s">
        <v>90</v>
      </c>
      <c r="C58" s="187" t="s">
        <v>82</v>
      </c>
      <c r="D58" s="186">
        <v>3</v>
      </c>
      <c r="E58" s="199">
        <v>6</v>
      </c>
      <c r="F58" s="189"/>
      <c r="G58" s="190" t="s">
        <v>362</v>
      </c>
      <c r="H58" s="187" t="s">
        <v>82</v>
      </c>
      <c r="I58" s="186">
        <v>3</v>
      </c>
      <c r="J58" s="188">
        <v>6</v>
      </c>
      <c r="K58" s="211" t="str">
        <f t="shared" si="1"/>
        <v/>
      </c>
    </row>
    <row r="59" spans="1:11" s="37" customFormat="1" ht="11.7" customHeight="1">
      <c r="A59" s="185">
        <v>44</v>
      </c>
      <c r="B59" s="186" t="s">
        <v>91</v>
      </c>
      <c r="C59" s="187" t="s">
        <v>83</v>
      </c>
      <c r="D59" s="186">
        <v>2</v>
      </c>
      <c r="E59" s="199">
        <v>6</v>
      </c>
      <c r="F59" s="189"/>
      <c r="G59" s="190" t="s">
        <v>363</v>
      </c>
      <c r="H59" s="187" t="s">
        <v>83</v>
      </c>
      <c r="I59" s="186">
        <v>3</v>
      </c>
      <c r="J59" s="188">
        <v>6</v>
      </c>
      <c r="K59" s="211" t="str">
        <f t="shared" si="1"/>
        <v/>
      </c>
    </row>
    <row r="60" spans="1:11" s="37" customFormat="1" ht="11.7" customHeight="1">
      <c r="A60" s="185">
        <v>45</v>
      </c>
      <c r="B60" s="186" t="s">
        <v>92</v>
      </c>
      <c r="C60" s="187" t="s">
        <v>84</v>
      </c>
      <c r="D60" s="186">
        <v>1</v>
      </c>
      <c r="E60" s="199">
        <v>6</v>
      </c>
      <c r="F60" s="189"/>
      <c r="G60" s="190" t="s">
        <v>364</v>
      </c>
      <c r="H60" s="187" t="s">
        <v>84</v>
      </c>
      <c r="I60" s="186">
        <v>1</v>
      </c>
      <c r="J60" s="188">
        <v>6</v>
      </c>
      <c r="K60" s="211" t="str">
        <f t="shared" si="1"/>
        <v/>
      </c>
    </row>
    <row r="61" spans="1:11" s="37" customFormat="1" ht="11.7" customHeight="1">
      <c r="A61" s="192">
        <v>46</v>
      </c>
      <c r="B61" s="193" t="s">
        <v>93</v>
      </c>
      <c r="C61" s="194" t="s">
        <v>85</v>
      </c>
      <c r="D61" s="193">
        <v>2</v>
      </c>
      <c r="E61" s="200">
        <v>6</v>
      </c>
      <c r="F61" s="196"/>
      <c r="G61" s="197" t="s">
        <v>365</v>
      </c>
      <c r="H61" s="194" t="s">
        <v>85</v>
      </c>
      <c r="I61" s="193">
        <v>2</v>
      </c>
      <c r="J61" s="195">
        <v>5</v>
      </c>
      <c r="K61" s="212" t="str">
        <f t="shared" si="1"/>
        <v/>
      </c>
    </row>
    <row r="62" spans="1:11" s="37" customFormat="1" ht="11.7" customHeight="1">
      <c r="A62" s="179">
        <v>47</v>
      </c>
      <c r="B62" s="180" t="s">
        <v>103</v>
      </c>
      <c r="C62" s="181" t="s">
        <v>94</v>
      </c>
      <c r="D62" s="180">
        <v>2</v>
      </c>
      <c r="E62" s="198">
        <v>7</v>
      </c>
      <c r="F62" s="183"/>
      <c r="G62" s="184" t="s">
        <v>366</v>
      </c>
      <c r="H62" s="209" t="s">
        <v>216</v>
      </c>
      <c r="I62" s="180">
        <v>2</v>
      </c>
      <c r="J62" s="182">
        <v>5</v>
      </c>
      <c r="K62" s="210" t="str">
        <f t="shared" si="1"/>
        <v/>
      </c>
    </row>
    <row r="63" spans="1:11" s="37" customFormat="1" ht="11.7" customHeight="1">
      <c r="A63" s="185">
        <v>48</v>
      </c>
      <c r="B63" s="186" t="s">
        <v>104</v>
      </c>
      <c r="C63" s="187" t="s">
        <v>95</v>
      </c>
      <c r="D63" s="186">
        <v>2</v>
      </c>
      <c r="E63" s="199">
        <v>7</v>
      </c>
      <c r="F63" s="189"/>
      <c r="G63" s="190" t="s">
        <v>367</v>
      </c>
      <c r="H63" s="187" t="s">
        <v>95</v>
      </c>
      <c r="I63" s="186">
        <v>2</v>
      </c>
      <c r="J63" s="188">
        <v>7</v>
      </c>
      <c r="K63" s="211" t="str">
        <f t="shared" si="1"/>
        <v/>
      </c>
    </row>
    <row r="64" spans="1:11" s="37" customFormat="1" ht="11.7" customHeight="1">
      <c r="A64" s="185">
        <v>49</v>
      </c>
      <c r="B64" s="186" t="s">
        <v>105</v>
      </c>
      <c r="C64" s="187" t="s">
        <v>96</v>
      </c>
      <c r="D64" s="186">
        <v>1</v>
      </c>
      <c r="E64" s="199">
        <v>7</v>
      </c>
      <c r="F64" s="189"/>
      <c r="G64" s="190" t="s">
        <v>368</v>
      </c>
      <c r="H64" s="187" t="s">
        <v>96</v>
      </c>
      <c r="I64" s="186">
        <v>1</v>
      </c>
      <c r="J64" s="188">
        <v>7</v>
      </c>
      <c r="K64" s="211" t="str">
        <f t="shared" si="1"/>
        <v/>
      </c>
    </row>
    <row r="65" spans="1:11" s="37" customFormat="1" ht="11.7" customHeight="1">
      <c r="A65" s="185">
        <v>50</v>
      </c>
      <c r="B65" s="186" t="s">
        <v>106</v>
      </c>
      <c r="C65" s="187" t="s">
        <v>97</v>
      </c>
      <c r="D65" s="186">
        <v>2</v>
      </c>
      <c r="E65" s="199">
        <v>7</v>
      </c>
      <c r="F65" s="189"/>
      <c r="G65" s="190" t="s">
        <v>291</v>
      </c>
      <c r="H65" s="187" t="s">
        <v>97</v>
      </c>
      <c r="I65" s="186">
        <v>2</v>
      </c>
      <c r="J65" s="188">
        <v>5</v>
      </c>
      <c r="K65" s="211" t="str">
        <f t="shared" si="1"/>
        <v/>
      </c>
    </row>
    <row r="66" spans="1:11" s="37" customFormat="1" ht="11.7" customHeight="1">
      <c r="A66" s="185">
        <v>51</v>
      </c>
      <c r="B66" s="186" t="s">
        <v>107</v>
      </c>
      <c r="C66" s="187" t="s">
        <v>98</v>
      </c>
      <c r="D66" s="186">
        <v>2</v>
      </c>
      <c r="E66" s="199">
        <v>7</v>
      </c>
      <c r="F66" s="189"/>
      <c r="G66" s="190" t="s">
        <v>369</v>
      </c>
      <c r="H66" s="187" t="s">
        <v>98</v>
      </c>
      <c r="I66" s="186">
        <v>3</v>
      </c>
      <c r="J66" s="188">
        <v>6</v>
      </c>
      <c r="K66" s="211" t="str">
        <f t="shared" si="1"/>
        <v/>
      </c>
    </row>
    <row r="67" spans="1:11" s="37" customFormat="1" ht="11.7" customHeight="1">
      <c r="A67" s="185">
        <v>52</v>
      </c>
      <c r="B67" s="186" t="s">
        <v>108</v>
      </c>
      <c r="C67" s="187" t="s">
        <v>99</v>
      </c>
      <c r="D67" s="186">
        <v>2</v>
      </c>
      <c r="E67" s="199">
        <v>7</v>
      </c>
      <c r="F67" s="189"/>
      <c r="G67" s="190" t="s">
        <v>370</v>
      </c>
      <c r="H67" s="187" t="s">
        <v>99</v>
      </c>
      <c r="I67" s="186">
        <v>2</v>
      </c>
      <c r="J67" s="188">
        <v>7</v>
      </c>
      <c r="K67" s="211" t="str">
        <f t="shared" si="1"/>
        <v/>
      </c>
    </row>
    <row r="68" spans="1:11" s="37" customFormat="1" ht="11.7" customHeight="1">
      <c r="A68" s="185">
        <v>53</v>
      </c>
      <c r="B68" s="186" t="s">
        <v>109</v>
      </c>
      <c r="C68" s="187" t="s">
        <v>100</v>
      </c>
      <c r="D68" s="186">
        <v>2</v>
      </c>
      <c r="E68" s="199">
        <v>7</v>
      </c>
      <c r="F68" s="189"/>
      <c r="G68" s="190" t="s">
        <v>371</v>
      </c>
      <c r="H68" s="187" t="s">
        <v>137</v>
      </c>
      <c r="I68" s="186">
        <v>2</v>
      </c>
      <c r="J68" s="188">
        <v>7</v>
      </c>
      <c r="K68" s="211" t="str">
        <f t="shared" si="1"/>
        <v/>
      </c>
    </row>
    <row r="69" spans="1:11" s="37" customFormat="1" ht="11.7" customHeight="1">
      <c r="A69" s="185">
        <v>54</v>
      </c>
      <c r="B69" s="243" t="s">
        <v>110</v>
      </c>
      <c r="C69" s="221" t="s">
        <v>101</v>
      </c>
      <c r="D69" s="186">
        <v>2</v>
      </c>
      <c r="E69" s="199">
        <v>7</v>
      </c>
      <c r="F69" s="189"/>
      <c r="G69" s="245" t="s">
        <v>372</v>
      </c>
      <c r="H69" s="221" t="s">
        <v>138</v>
      </c>
      <c r="I69" s="186">
        <v>2</v>
      </c>
      <c r="J69" s="188">
        <v>7</v>
      </c>
      <c r="K69" s="211" t="str">
        <f t="shared" si="1"/>
        <v/>
      </c>
    </row>
    <row r="70" spans="1:11" s="37" customFormat="1" ht="11.7" customHeight="1">
      <c r="A70" s="192">
        <v>55</v>
      </c>
      <c r="B70" s="248" t="s">
        <v>110</v>
      </c>
      <c r="C70" s="222" t="s">
        <v>102</v>
      </c>
      <c r="D70" s="193">
        <v>2</v>
      </c>
      <c r="E70" s="200">
        <v>7</v>
      </c>
      <c r="F70" s="196"/>
      <c r="G70" s="247" t="s">
        <v>373</v>
      </c>
      <c r="H70" s="222" t="s">
        <v>139</v>
      </c>
      <c r="I70" s="193">
        <v>2</v>
      </c>
      <c r="J70" s="195">
        <v>7</v>
      </c>
      <c r="K70" s="212" t="str">
        <f t="shared" si="1"/>
        <v/>
      </c>
    </row>
    <row r="71" spans="1:11" s="37" customFormat="1" ht="11.7" customHeight="1">
      <c r="A71" s="179">
        <v>56</v>
      </c>
      <c r="B71" s="180" t="s">
        <v>119</v>
      </c>
      <c r="C71" s="181" t="s">
        <v>111</v>
      </c>
      <c r="D71" s="180">
        <v>2</v>
      </c>
      <c r="E71" s="198">
        <v>8</v>
      </c>
      <c r="F71" s="183"/>
      <c r="G71" s="184" t="s">
        <v>292</v>
      </c>
      <c r="H71" s="181" t="s">
        <v>111</v>
      </c>
      <c r="I71" s="180">
        <v>2</v>
      </c>
      <c r="J71" s="182">
        <v>6</v>
      </c>
      <c r="K71" s="210" t="str">
        <f t="shared" si="1"/>
        <v/>
      </c>
    </row>
    <row r="72" spans="1:11" s="37" customFormat="1" ht="11.7" customHeight="1">
      <c r="A72" s="185">
        <v>57</v>
      </c>
      <c r="B72" s="186" t="s">
        <v>120</v>
      </c>
      <c r="C72" s="187" t="s">
        <v>112</v>
      </c>
      <c r="D72" s="186">
        <v>2</v>
      </c>
      <c r="E72" s="199">
        <v>8</v>
      </c>
      <c r="F72" s="189"/>
      <c r="G72" s="190" t="s">
        <v>374</v>
      </c>
      <c r="H72" s="187" t="s">
        <v>381</v>
      </c>
      <c r="I72" s="186">
        <v>2</v>
      </c>
      <c r="J72" s="188">
        <v>7</v>
      </c>
      <c r="K72" s="211" t="str">
        <f t="shared" si="1"/>
        <v/>
      </c>
    </row>
    <row r="73" spans="1:11" s="37" customFormat="1" ht="11.7" customHeight="1">
      <c r="A73" s="185">
        <v>58</v>
      </c>
      <c r="B73" s="186" t="s">
        <v>121</v>
      </c>
      <c r="C73" s="187" t="s">
        <v>113</v>
      </c>
      <c r="D73" s="186">
        <v>2</v>
      </c>
      <c r="E73" s="199">
        <v>8</v>
      </c>
      <c r="F73" s="189"/>
      <c r="G73" s="190" t="s">
        <v>375</v>
      </c>
      <c r="H73" s="187" t="s">
        <v>113</v>
      </c>
      <c r="I73" s="186">
        <v>2</v>
      </c>
      <c r="J73" s="188">
        <v>7</v>
      </c>
      <c r="K73" s="211" t="str">
        <f t="shared" ref="K73:K78" si="2">IF(F73="","",F73)</f>
        <v/>
      </c>
    </row>
    <row r="74" spans="1:11" s="37" customFormat="1" ht="11.7" customHeight="1">
      <c r="A74" s="185">
        <v>59</v>
      </c>
      <c r="B74" s="186" t="s">
        <v>122</v>
      </c>
      <c r="C74" s="187" t="s">
        <v>114</v>
      </c>
      <c r="D74" s="186">
        <v>3</v>
      </c>
      <c r="E74" s="199">
        <v>8</v>
      </c>
      <c r="F74" s="189"/>
      <c r="G74" s="190" t="s">
        <v>376</v>
      </c>
      <c r="H74" s="187" t="s">
        <v>114</v>
      </c>
      <c r="I74" s="186">
        <v>3</v>
      </c>
      <c r="J74" s="188">
        <v>8</v>
      </c>
      <c r="K74" s="211" t="str">
        <f t="shared" si="2"/>
        <v/>
      </c>
    </row>
    <row r="75" spans="1:11" s="37" customFormat="1" ht="11.7" customHeight="1">
      <c r="A75" s="185">
        <v>60</v>
      </c>
      <c r="B75" s="186" t="s">
        <v>123</v>
      </c>
      <c r="C75" s="187" t="s">
        <v>115</v>
      </c>
      <c r="D75" s="186">
        <v>1</v>
      </c>
      <c r="E75" s="199">
        <v>8</v>
      </c>
      <c r="F75" s="189"/>
      <c r="G75" s="190" t="s">
        <v>377</v>
      </c>
      <c r="H75" s="187" t="s">
        <v>115</v>
      </c>
      <c r="I75" s="186">
        <v>1</v>
      </c>
      <c r="J75" s="188">
        <v>8</v>
      </c>
      <c r="K75" s="211" t="str">
        <f t="shared" si="2"/>
        <v/>
      </c>
    </row>
    <row r="76" spans="1:11" s="37" customFormat="1" ht="11.7" customHeight="1">
      <c r="A76" s="185">
        <v>61</v>
      </c>
      <c r="B76" s="186" t="s">
        <v>124</v>
      </c>
      <c r="C76" s="187" t="s">
        <v>116</v>
      </c>
      <c r="D76" s="186">
        <v>4</v>
      </c>
      <c r="E76" s="199">
        <v>8</v>
      </c>
      <c r="F76" s="189"/>
      <c r="G76" s="190" t="s">
        <v>378</v>
      </c>
      <c r="H76" s="187" t="s">
        <v>116</v>
      </c>
      <c r="I76" s="186">
        <v>4</v>
      </c>
      <c r="J76" s="188">
        <v>8</v>
      </c>
      <c r="K76" s="211" t="str">
        <f t="shared" si="2"/>
        <v/>
      </c>
    </row>
    <row r="77" spans="1:11" s="37" customFormat="1" ht="11.7" customHeight="1">
      <c r="A77" s="185">
        <v>62</v>
      </c>
      <c r="B77" s="243" t="s">
        <v>110</v>
      </c>
      <c r="C77" s="221" t="s">
        <v>117</v>
      </c>
      <c r="D77" s="186">
        <v>2</v>
      </c>
      <c r="E77" s="199">
        <v>8</v>
      </c>
      <c r="F77" s="189"/>
      <c r="G77" s="245" t="s">
        <v>379</v>
      </c>
      <c r="H77" s="221" t="s">
        <v>141</v>
      </c>
      <c r="I77" s="186">
        <v>2</v>
      </c>
      <c r="J77" s="188">
        <v>7</v>
      </c>
      <c r="K77" s="211" t="str">
        <f t="shared" si="2"/>
        <v/>
      </c>
    </row>
    <row r="78" spans="1:11" s="1" customFormat="1" ht="13.95" customHeight="1" thickBot="1">
      <c r="A78" s="201">
        <v>63</v>
      </c>
      <c r="B78" s="244" t="s">
        <v>110</v>
      </c>
      <c r="C78" s="223" t="s">
        <v>118</v>
      </c>
      <c r="D78" s="202">
        <v>2</v>
      </c>
      <c r="E78" s="204">
        <v>8</v>
      </c>
      <c r="F78" s="205"/>
      <c r="G78" s="246" t="s">
        <v>380</v>
      </c>
      <c r="H78" s="223" t="s">
        <v>142</v>
      </c>
      <c r="I78" s="202">
        <v>2</v>
      </c>
      <c r="J78" s="207">
        <v>8</v>
      </c>
      <c r="K78" s="213" t="str">
        <f t="shared" si="2"/>
        <v/>
      </c>
    </row>
    <row r="79" spans="1:11" s="1" customFormat="1" ht="13.95" customHeight="1" thickTop="1" thickBot="1">
      <c r="A79" s="25"/>
      <c r="B79" s="25"/>
      <c r="C79" s="26"/>
      <c r="D79" s="25"/>
      <c r="E79" s="27"/>
      <c r="F79" s="28"/>
      <c r="G79" s="29"/>
      <c r="H79" s="30"/>
      <c r="I79" s="29"/>
      <c r="J79" s="27"/>
      <c r="K79" s="28"/>
    </row>
    <row r="80" spans="1:11" s="1" customFormat="1" ht="13.95" customHeight="1" thickTop="1">
      <c r="A80" s="263" t="s">
        <v>220</v>
      </c>
      <c r="B80" s="264"/>
      <c r="C80" s="264"/>
      <c r="D80" s="86">
        <f>SUMIF(F55:F78:F9:F46,"&lt;&gt;",D55:D78:F9:F46)</f>
        <v>0</v>
      </c>
      <c r="E80" s="38"/>
      <c r="F80" s="39"/>
      <c r="G80" s="264" t="s">
        <v>220</v>
      </c>
      <c r="H80" s="264"/>
      <c r="I80" s="86">
        <f>SUMIF(F55:F78:F9:F46,"&lt;&gt;",I55:I78:I9:I46)</f>
        <v>0</v>
      </c>
      <c r="J80" s="38"/>
      <c r="K80" s="39"/>
    </row>
    <row r="81" spans="1:11" s="1" customFormat="1" ht="13.95" customHeight="1" thickBot="1">
      <c r="A81" s="265" t="s">
        <v>221</v>
      </c>
      <c r="B81" s="266"/>
      <c r="C81" s="266"/>
      <c r="D81" s="87">
        <f>IF(D80=0,0,Referensi!D73/Ekivalensi!D80)</f>
        <v>0</v>
      </c>
      <c r="E81" s="40"/>
      <c r="F81" s="41"/>
      <c r="G81" s="266" t="s">
        <v>221</v>
      </c>
      <c r="H81" s="266"/>
      <c r="I81" s="87">
        <f>IF(I80=0,0,Referensi!F73/Ekivalensi!I80)</f>
        <v>0</v>
      </c>
      <c r="J81" s="40"/>
      <c r="K81" s="41"/>
    </row>
    <row r="82" spans="1:11" s="1" customFormat="1" ht="13.95" customHeight="1" thickTop="1">
      <c r="A82" s="31"/>
      <c r="B82" s="31"/>
      <c r="C82" s="42"/>
      <c r="D82" s="31"/>
      <c r="E82" s="33"/>
      <c r="F82" s="34"/>
      <c r="G82" s="35"/>
      <c r="H82" s="36"/>
      <c r="I82" s="35"/>
      <c r="J82" s="33"/>
      <c r="K82" s="34"/>
    </row>
    <row r="83" spans="1:11" s="1" customFormat="1" ht="13.95" customHeight="1">
      <c r="A83" s="31"/>
      <c r="B83" s="31"/>
      <c r="C83" s="42"/>
      <c r="D83" s="252" t="s">
        <v>384</v>
      </c>
      <c r="E83" s="252"/>
      <c r="F83" s="252"/>
      <c r="G83" s="252"/>
      <c r="H83" s="135" t="s">
        <v>222</v>
      </c>
      <c r="I83" s="35"/>
      <c r="J83" s="33"/>
      <c r="K83" s="34"/>
    </row>
    <row r="84" spans="1:11" s="1" customFormat="1" ht="13.95" customHeight="1">
      <c r="A84" s="252" t="s">
        <v>225</v>
      </c>
      <c r="B84" s="252"/>
      <c r="C84" s="252"/>
      <c r="D84" s="31"/>
      <c r="E84" s="33"/>
      <c r="F84" s="34"/>
      <c r="G84" s="35"/>
      <c r="H84" s="36"/>
      <c r="I84" s="35"/>
      <c r="J84" s="33"/>
      <c r="K84" s="34"/>
    </row>
    <row r="85" spans="1:11" s="1" customFormat="1" ht="13.95" customHeight="1">
      <c r="A85" s="252" t="s">
        <v>233</v>
      </c>
      <c r="B85" s="252"/>
      <c r="C85" s="252"/>
      <c r="D85" s="252" t="s">
        <v>382</v>
      </c>
      <c r="E85" s="252"/>
      <c r="F85" s="252"/>
      <c r="G85" s="252"/>
      <c r="H85" s="36" t="s">
        <v>223</v>
      </c>
      <c r="I85" s="35"/>
      <c r="J85" s="33"/>
      <c r="K85" s="34"/>
    </row>
    <row r="86" spans="1:11" s="1" customFormat="1" ht="13.95" customHeight="1">
      <c r="A86" s="31"/>
      <c r="B86" s="31"/>
      <c r="C86" s="42"/>
      <c r="D86" s="31"/>
      <c r="E86" s="33"/>
      <c r="F86" s="34"/>
      <c r="G86" s="35"/>
      <c r="H86" s="36"/>
      <c r="I86" s="35"/>
      <c r="J86" s="33"/>
      <c r="K86" s="34"/>
    </row>
    <row r="87" spans="1:11" s="3" customFormat="1" ht="13.95" customHeight="1">
      <c r="A87" s="31"/>
      <c r="B87" s="31"/>
      <c r="C87" s="42"/>
      <c r="D87" s="31"/>
      <c r="E87" s="33"/>
      <c r="F87" s="34"/>
      <c r="G87" s="35"/>
      <c r="H87" s="36"/>
      <c r="I87" s="35"/>
      <c r="J87" s="33"/>
      <c r="K87" s="34"/>
    </row>
    <row r="88" spans="1:11" s="3" customFormat="1" ht="13.95" customHeight="1">
      <c r="A88" s="31"/>
      <c r="B88" s="31"/>
      <c r="C88" s="42"/>
      <c r="D88" s="31"/>
      <c r="E88" s="33"/>
      <c r="F88" s="34"/>
      <c r="G88" s="35"/>
      <c r="H88" s="36"/>
      <c r="I88" s="35"/>
      <c r="J88" s="33"/>
      <c r="K88" s="34"/>
    </row>
    <row r="89" spans="1:11" s="3" customFormat="1" ht="13.95" customHeight="1">
      <c r="A89" s="31"/>
      <c r="B89" s="31"/>
      <c r="C89" s="42"/>
      <c r="D89" s="31"/>
      <c r="E89" s="33"/>
      <c r="F89" s="34"/>
      <c r="G89" s="35"/>
      <c r="H89" s="36"/>
      <c r="I89" s="35"/>
      <c r="J89" s="33"/>
      <c r="K89" s="34"/>
    </row>
    <row r="90" spans="1:11" s="3" customFormat="1" ht="13.95" customHeight="1">
      <c r="A90" s="257" t="s">
        <v>226</v>
      </c>
      <c r="B90" s="257"/>
      <c r="C90" s="257"/>
      <c r="D90" s="252" t="s">
        <v>383</v>
      </c>
      <c r="E90" s="252"/>
      <c r="F90" s="252"/>
      <c r="G90" s="252"/>
      <c r="H90" s="258" t="s">
        <v>224</v>
      </c>
      <c r="I90" s="35"/>
      <c r="J90" s="33"/>
      <c r="K90" s="34"/>
    </row>
    <row r="91" spans="1:11" s="3" customFormat="1" ht="13.95" customHeight="1" thickBot="1">
      <c r="A91" s="257"/>
      <c r="B91" s="257"/>
      <c r="C91" s="257"/>
      <c r="D91" s="253"/>
      <c r="E91" s="253"/>
      <c r="F91" s="253"/>
      <c r="G91" s="253"/>
      <c r="H91" s="258"/>
      <c r="I91" s="35"/>
      <c r="J91" s="33"/>
      <c r="K91" s="34"/>
    </row>
    <row r="92" spans="1:11" s="3" customFormat="1" ht="18" customHeight="1" thickTop="1">
      <c r="A92" s="259" t="s">
        <v>326</v>
      </c>
      <c r="B92" s="260"/>
      <c r="C92" s="260"/>
      <c r="D92" s="260"/>
      <c r="E92" s="260"/>
      <c r="F92" s="260"/>
      <c r="G92" s="260"/>
      <c r="H92" s="260"/>
      <c r="I92" s="261"/>
      <c r="J92" s="33"/>
      <c r="K92" s="34"/>
    </row>
    <row r="93" spans="1:11" s="3" customFormat="1" ht="13.95" customHeight="1" thickBot="1">
      <c r="A93" s="254" t="s">
        <v>240</v>
      </c>
      <c r="B93" s="255"/>
      <c r="C93" s="255"/>
      <c r="D93" s="255"/>
      <c r="E93" s="255"/>
      <c r="F93" s="255"/>
      <c r="G93" s="255"/>
      <c r="H93" s="255"/>
      <c r="I93" s="256"/>
      <c r="J93" s="33"/>
      <c r="K93" s="34"/>
    </row>
    <row r="94" spans="1:11" s="3" customFormat="1" ht="13.95" customHeight="1" thickTop="1">
      <c r="A94" s="31"/>
      <c r="B94" s="31"/>
      <c r="C94" s="42"/>
      <c r="D94" s="31"/>
      <c r="E94" s="33"/>
      <c r="F94" s="34"/>
      <c r="G94" s="35"/>
      <c r="H94" s="36"/>
      <c r="I94" s="35"/>
      <c r="J94" s="33"/>
      <c r="K94" s="34"/>
    </row>
    <row r="95" spans="1:11" s="3" customFormat="1" ht="13.95" customHeight="1" thickBot="1">
      <c r="A95" s="31"/>
      <c r="B95" s="31"/>
      <c r="C95" s="42"/>
      <c r="D95" s="31"/>
      <c r="E95" s="33"/>
      <c r="F95" s="34"/>
      <c r="G95" s="35"/>
      <c r="H95" s="36"/>
      <c r="I95" s="35"/>
      <c r="J95" s="33"/>
      <c r="K95" s="34"/>
    </row>
    <row r="96" spans="1:11" s="3" customFormat="1" ht="13.95" customHeight="1" thickTop="1" thickBot="1">
      <c r="A96" s="8" t="s">
        <v>16</v>
      </c>
      <c r="B96" s="9" t="s">
        <v>15</v>
      </c>
      <c r="C96" s="9" t="s">
        <v>14</v>
      </c>
      <c r="D96" s="94" t="s">
        <v>13</v>
      </c>
      <c r="E96" s="33"/>
      <c r="F96" s="8" t="s">
        <v>16</v>
      </c>
      <c r="G96" s="9" t="s">
        <v>15</v>
      </c>
      <c r="H96" s="9" t="s">
        <v>14</v>
      </c>
      <c r="I96" s="94" t="s">
        <v>13</v>
      </c>
      <c r="J96" s="33"/>
      <c r="K96" s="34"/>
    </row>
    <row r="97" spans="1:11" s="3" customFormat="1" ht="27" customHeight="1" thickTop="1">
      <c r="A97" s="224"/>
      <c r="B97" s="225"/>
      <c r="C97" s="100" t="s">
        <v>320</v>
      </c>
      <c r="D97" s="226"/>
      <c r="E97" s="33"/>
      <c r="F97" s="232"/>
      <c r="G97" s="233"/>
      <c r="H97" s="100" t="s">
        <v>321</v>
      </c>
      <c r="I97" s="234"/>
      <c r="J97" s="33"/>
      <c r="K97" s="34"/>
    </row>
    <row r="98" spans="1:11" s="3" customFormat="1" ht="13.95" customHeight="1">
      <c r="A98" s="102">
        <v>1</v>
      </c>
      <c r="B98" s="227" t="s">
        <v>294</v>
      </c>
      <c r="C98" s="6" t="s">
        <v>236</v>
      </c>
      <c r="D98" s="103">
        <v>2</v>
      </c>
      <c r="E98" s="33"/>
      <c r="F98" s="235">
        <v>1</v>
      </c>
      <c r="G98" s="227" t="s">
        <v>294</v>
      </c>
      <c r="H98" s="236" t="s">
        <v>322</v>
      </c>
      <c r="I98" s="237">
        <v>2</v>
      </c>
      <c r="J98" s="33"/>
      <c r="K98" s="34"/>
    </row>
    <row r="99" spans="1:11" s="3" customFormat="1" ht="27" customHeight="1">
      <c r="A99" s="102"/>
      <c r="B99" s="5"/>
      <c r="C99" s="228" t="s">
        <v>323</v>
      </c>
      <c r="D99" s="103"/>
      <c r="E99" s="33"/>
      <c r="F99" s="238"/>
      <c r="G99" s="239"/>
      <c r="H99" s="228" t="s">
        <v>325</v>
      </c>
      <c r="I99" s="237"/>
      <c r="J99" s="33"/>
      <c r="K99" s="34"/>
    </row>
    <row r="100" spans="1:11" s="3" customFormat="1" ht="13.95" customHeight="1" thickBot="1">
      <c r="A100" s="107">
        <v>1</v>
      </c>
      <c r="B100" s="229" t="s">
        <v>294</v>
      </c>
      <c r="C100" s="230" t="s">
        <v>324</v>
      </c>
      <c r="D100" s="231">
        <v>2</v>
      </c>
      <c r="E100" s="33"/>
      <c r="F100" s="240">
        <v>1</v>
      </c>
      <c r="G100" s="229" t="s">
        <v>294</v>
      </c>
      <c r="H100" s="241" t="s">
        <v>237</v>
      </c>
      <c r="I100" s="242">
        <v>2</v>
      </c>
      <c r="J100" s="33"/>
      <c r="K100" s="34"/>
    </row>
    <row r="101" spans="1:11" s="3" customFormat="1" ht="13.95" customHeight="1" thickTop="1">
      <c r="A101" s="31"/>
      <c r="B101" s="31"/>
      <c r="C101" s="42"/>
      <c r="D101" s="31"/>
      <c r="E101" s="33"/>
      <c r="F101" s="34"/>
      <c r="G101" s="35"/>
      <c r="H101" s="36"/>
      <c r="I101" s="35"/>
      <c r="J101" s="33"/>
      <c r="K101" s="34"/>
    </row>
    <row r="102" spans="1:11" s="1" customFormat="1" ht="16.2" customHeight="1" thickBot="1">
      <c r="A102" s="88"/>
      <c r="B102" s="88"/>
      <c r="C102" s="88"/>
      <c r="D102" s="31"/>
      <c r="E102" s="33"/>
      <c r="F102" s="34"/>
      <c r="G102" s="35"/>
      <c r="H102" s="36"/>
      <c r="I102" s="35"/>
      <c r="J102" s="33"/>
      <c r="K102" s="3"/>
    </row>
    <row r="103" spans="1:11" s="1" customFormat="1" ht="16.2" customHeight="1" thickTop="1" thickBot="1">
      <c r="A103" s="8" t="s">
        <v>16</v>
      </c>
      <c r="B103" s="9" t="s">
        <v>15</v>
      </c>
      <c r="C103" s="9" t="s">
        <v>14</v>
      </c>
      <c r="D103" s="94" t="s">
        <v>13</v>
      </c>
      <c r="E103" s="33"/>
      <c r="F103" s="8" t="s">
        <v>16</v>
      </c>
      <c r="G103" s="9" t="s">
        <v>15</v>
      </c>
      <c r="H103" s="9" t="s">
        <v>14</v>
      </c>
      <c r="I103" s="94" t="s">
        <v>13</v>
      </c>
      <c r="J103" s="33"/>
      <c r="K103" s="34"/>
    </row>
    <row r="104" spans="1:11" ht="28.2" thickTop="1">
      <c r="A104" s="98"/>
      <c r="B104" s="99"/>
      <c r="C104" s="100" t="s">
        <v>157</v>
      </c>
      <c r="D104" s="101"/>
      <c r="E104" s="34"/>
      <c r="F104" s="111"/>
      <c r="G104" s="112"/>
      <c r="H104" s="100" t="s">
        <v>214</v>
      </c>
      <c r="I104" s="113"/>
      <c r="J104" s="34"/>
      <c r="K104" s="34"/>
    </row>
    <row r="105" spans="1:11" ht="16.2" customHeight="1">
      <c r="A105" s="102">
        <v>1</v>
      </c>
      <c r="B105" s="5" t="s">
        <v>149</v>
      </c>
      <c r="C105" s="6" t="s">
        <v>158</v>
      </c>
      <c r="D105" s="103">
        <v>2</v>
      </c>
      <c r="E105" s="34"/>
      <c r="F105" s="102">
        <v>1</v>
      </c>
      <c r="G105" s="5" t="s">
        <v>181</v>
      </c>
      <c r="H105" s="6" t="s">
        <v>198</v>
      </c>
      <c r="I105" s="103">
        <v>2</v>
      </c>
      <c r="J105" s="34"/>
      <c r="K105" s="34"/>
    </row>
    <row r="106" spans="1:11" ht="16.2" customHeight="1">
      <c r="A106" s="102">
        <v>2</v>
      </c>
      <c r="B106" s="5" t="s">
        <v>150</v>
      </c>
      <c r="C106" s="6" t="s">
        <v>159</v>
      </c>
      <c r="D106" s="103">
        <v>2</v>
      </c>
      <c r="E106" s="34"/>
      <c r="F106" s="102">
        <v>2</v>
      </c>
      <c r="G106" s="5" t="s">
        <v>182</v>
      </c>
      <c r="H106" s="6" t="s">
        <v>199</v>
      </c>
      <c r="I106" s="103">
        <v>2</v>
      </c>
      <c r="J106" s="34"/>
      <c r="K106" s="34"/>
    </row>
    <row r="107" spans="1:11" s="4" customFormat="1" ht="16.2" customHeight="1">
      <c r="A107" s="102">
        <v>3</v>
      </c>
      <c r="B107" s="5" t="s">
        <v>151</v>
      </c>
      <c r="C107" s="6" t="s">
        <v>160</v>
      </c>
      <c r="D107" s="103">
        <v>2</v>
      </c>
      <c r="E107" s="34"/>
      <c r="F107" s="102">
        <v>3</v>
      </c>
      <c r="G107" s="5" t="s">
        <v>183</v>
      </c>
      <c r="H107" s="6" t="s">
        <v>215</v>
      </c>
      <c r="I107" s="103">
        <v>2</v>
      </c>
      <c r="J107" s="34"/>
      <c r="K107" s="34"/>
    </row>
    <row r="108" spans="1:11" s="4" customFormat="1" ht="16.2" customHeight="1">
      <c r="A108" s="102">
        <v>4</v>
      </c>
      <c r="B108" s="5" t="s">
        <v>152</v>
      </c>
      <c r="C108" s="6" t="s">
        <v>161</v>
      </c>
      <c r="D108" s="103">
        <v>2</v>
      </c>
      <c r="E108" s="34"/>
      <c r="F108" s="102">
        <v>4</v>
      </c>
      <c r="G108" s="5" t="s">
        <v>184</v>
      </c>
      <c r="H108" s="6" t="s">
        <v>200</v>
      </c>
      <c r="I108" s="103">
        <v>2</v>
      </c>
      <c r="J108" s="34"/>
      <c r="K108" s="34"/>
    </row>
    <row r="109" spans="1:11" s="4" customFormat="1" ht="16.2" customHeight="1">
      <c r="A109" s="102">
        <v>5</v>
      </c>
      <c r="B109" s="5" t="s">
        <v>153</v>
      </c>
      <c r="C109" s="6" t="s">
        <v>162</v>
      </c>
      <c r="D109" s="103">
        <v>2</v>
      </c>
      <c r="E109" s="34"/>
      <c r="F109" s="102">
        <v>5</v>
      </c>
      <c r="G109" s="5" t="s">
        <v>185</v>
      </c>
      <c r="H109" s="6" t="s">
        <v>201</v>
      </c>
      <c r="I109" s="103">
        <v>2</v>
      </c>
      <c r="J109" s="34"/>
      <c r="K109" s="34"/>
    </row>
    <row r="110" spans="1:11" s="4" customFormat="1" ht="16.2" customHeight="1">
      <c r="A110" s="102">
        <v>6</v>
      </c>
      <c r="B110" s="5" t="s">
        <v>154</v>
      </c>
      <c r="C110" s="6" t="s">
        <v>163</v>
      </c>
      <c r="D110" s="103">
        <v>2</v>
      </c>
      <c r="E110" s="34"/>
      <c r="F110" s="102">
        <v>6</v>
      </c>
      <c r="G110" s="5" t="s">
        <v>186</v>
      </c>
      <c r="H110" s="6" t="s">
        <v>202</v>
      </c>
      <c r="I110" s="103">
        <v>2</v>
      </c>
      <c r="J110" s="34"/>
      <c r="K110" s="34"/>
    </row>
    <row r="111" spans="1:11" s="4" customFormat="1" ht="16.2" customHeight="1">
      <c r="A111" s="102">
        <v>7</v>
      </c>
      <c r="B111" s="5" t="s">
        <v>155</v>
      </c>
      <c r="C111" s="6" t="s">
        <v>164</v>
      </c>
      <c r="D111" s="103">
        <v>2</v>
      </c>
      <c r="E111" s="34"/>
      <c r="F111" s="102">
        <v>7</v>
      </c>
      <c r="G111" s="5" t="s">
        <v>187</v>
      </c>
      <c r="H111" s="6" t="s">
        <v>203</v>
      </c>
      <c r="I111" s="103">
        <v>2</v>
      </c>
      <c r="J111" s="34"/>
      <c r="K111" s="34"/>
    </row>
    <row r="112" spans="1:11" s="4" customFormat="1" ht="16.2" customHeight="1">
      <c r="A112" s="102">
        <v>8</v>
      </c>
      <c r="B112" s="5" t="s">
        <v>156</v>
      </c>
      <c r="C112" s="6" t="s">
        <v>165</v>
      </c>
      <c r="D112" s="103">
        <v>2</v>
      </c>
      <c r="E112" s="34"/>
      <c r="F112" s="102">
        <v>8</v>
      </c>
      <c r="G112" s="5" t="s">
        <v>188</v>
      </c>
      <c r="H112" s="6" t="s">
        <v>204</v>
      </c>
      <c r="I112" s="103">
        <v>2</v>
      </c>
      <c r="J112" s="34"/>
      <c r="K112" s="34"/>
    </row>
    <row r="113" spans="1:11" s="4" customFormat="1" ht="16.2" customHeight="1">
      <c r="A113" s="102">
        <v>9</v>
      </c>
      <c r="B113" s="91" t="s">
        <v>295</v>
      </c>
      <c r="C113" s="92" t="s">
        <v>236</v>
      </c>
      <c r="D113" s="104">
        <v>2</v>
      </c>
      <c r="E113" s="34"/>
      <c r="F113" s="102">
        <v>9</v>
      </c>
      <c r="G113" s="5" t="s">
        <v>189</v>
      </c>
      <c r="H113" s="6" t="s">
        <v>205</v>
      </c>
      <c r="I113" s="103">
        <v>2</v>
      </c>
      <c r="J113" s="34"/>
      <c r="K113" s="34"/>
    </row>
    <row r="114" spans="1:11" s="4" customFormat="1" ht="16.2" customHeight="1">
      <c r="A114" s="105"/>
      <c r="B114" s="89"/>
      <c r="C114" s="90" t="s">
        <v>173</v>
      </c>
      <c r="D114" s="106"/>
      <c r="E114" s="34"/>
      <c r="F114" s="102">
        <v>10</v>
      </c>
      <c r="G114" s="5" t="s">
        <v>190</v>
      </c>
      <c r="H114" s="6" t="s">
        <v>206</v>
      </c>
      <c r="I114" s="103">
        <v>2</v>
      </c>
      <c r="J114" s="34"/>
      <c r="K114" s="34"/>
    </row>
    <row r="115" spans="1:11" s="4" customFormat="1" ht="16.2" customHeight="1">
      <c r="A115" s="102">
        <v>1</v>
      </c>
      <c r="B115" s="5" t="s">
        <v>166</v>
      </c>
      <c r="C115" s="6" t="s">
        <v>174</v>
      </c>
      <c r="D115" s="103">
        <v>2</v>
      </c>
      <c r="E115" s="34"/>
      <c r="F115" s="102">
        <v>11</v>
      </c>
      <c r="G115" s="5" t="s">
        <v>191</v>
      </c>
      <c r="H115" s="6" t="s">
        <v>207</v>
      </c>
      <c r="I115" s="103">
        <v>2</v>
      </c>
      <c r="J115" s="34"/>
      <c r="K115" s="34"/>
    </row>
    <row r="116" spans="1:11" s="4" customFormat="1" ht="16.2" customHeight="1">
      <c r="A116" s="102">
        <v>2</v>
      </c>
      <c r="B116" s="5" t="s">
        <v>167</v>
      </c>
      <c r="C116" s="6" t="s">
        <v>175</v>
      </c>
      <c r="D116" s="103">
        <v>2</v>
      </c>
      <c r="E116" s="34"/>
      <c r="F116" s="102">
        <v>12</v>
      </c>
      <c r="G116" s="5" t="s">
        <v>192</v>
      </c>
      <c r="H116" s="6" t="s">
        <v>208</v>
      </c>
      <c r="I116" s="103">
        <v>2</v>
      </c>
      <c r="J116" s="34"/>
      <c r="K116" s="34"/>
    </row>
    <row r="117" spans="1:11" s="3" customFormat="1" ht="16.2" customHeight="1">
      <c r="A117" s="102">
        <v>3</v>
      </c>
      <c r="B117" s="5" t="s">
        <v>168</v>
      </c>
      <c r="C117" s="6" t="s">
        <v>176</v>
      </c>
      <c r="D117" s="103">
        <v>2</v>
      </c>
      <c r="E117" s="34"/>
      <c r="F117" s="102">
        <v>13</v>
      </c>
      <c r="G117" s="5" t="s">
        <v>193</v>
      </c>
      <c r="H117" s="6" t="s">
        <v>209</v>
      </c>
      <c r="I117" s="103">
        <v>2</v>
      </c>
      <c r="J117" s="34"/>
      <c r="K117" s="34"/>
    </row>
    <row r="118" spans="1:11" s="3" customFormat="1" ht="16.2" customHeight="1">
      <c r="A118" s="102">
        <v>4</v>
      </c>
      <c r="B118" s="5" t="s">
        <v>169</v>
      </c>
      <c r="C118" s="6" t="s">
        <v>177</v>
      </c>
      <c r="D118" s="103">
        <v>2</v>
      </c>
      <c r="E118" s="34"/>
      <c r="F118" s="102">
        <v>14</v>
      </c>
      <c r="G118" s="5" t="s">
        <v>194</v>
      </c>
      <c r="H118" s="6" t="s">
        <v>210</v>
      </c>
      <c r="I118" s="103">
        <v>2</v>
      </c>
      <c r="J118" s="34"/>
      <c r="K118" s="34"/>
    </row>
    <row r="119" spans="1:11" s="3" customFormat="1" ht="16.2" customHeight="1">
      <c r="A119" s="102">
        <v>5</v>
      </c>
      <c r="B119" s="5" t="s">
        <v>170</v>
      </c>
      <c r="C119" s="6" t="s">
        <v>178</v>
      </c>
      <c r="D119" s="103">
        <v>2</v>
      </c>
      <c r="E119" s="34"/>
      <c r="F119" s="102">
        <v>15</v>
      </c>
      <c r="G119" s="5" t="s">
        <v>195</v>
      </c>
      <c r="H119" s="6" t="s">
        <v>211</v>
      </c>
      <c r="I119" s="103">
        <v>2</v>
      </c>
      <c r="J119" s="34"/>
      <c r="K119" s="34"/>
    </row>
    <row r="120" spans="1:11" s="3" customFormat="1" ht="16.2" customHeight="1">
      <c r="A120" s="102">
        <v>6</v>
      </c>
      <c r="B120" s="5" t="s">
        <v>171</v>
      </c>
      <c r="C120" s="6" t="s">
        <v>179</v>
      </c>
      <c r="D120" s="103">
        <v>2</v>
      </c>
      <c r="E120" s="34"/>
      <c r="F120" s="102">
        <v>16</v>
      </c>
      <c r="G120" s="5" t="s">
        <v>196</v>
      </c>
      <c r="H120" s="6" t="s">
        <v>212</v>
      </c>
      <c r="I120" s="103">
        <v>2</v>
      </c>
      <c r="J120" s="34"/>
      <c r="K120" s="34"/>
    </row>
    <row r="121" spans="1:11" s="3" customFormat="1" ht="16.2" customHeight="1">
      <c r="A121" s="102">
        <v>7</v>
      </c>
      <c r="B121" s="5" t="s">
        <v>172</v>
      </c>
      <c r="C121" s="6" t="s">
        <v>180</v>
      </c>
      <c r="D121" s="103">
        <v>2</v>
      </c>
      <c r="E121" s="34"/>
      <c r="F121" s="102">
        <v>17</v>
      </c>
      <c r="G121" s="5" t="s">
        <v>197</v>
      </c>
      <c r="H121" s="6" t="s">
        <v>213</v>
      </c>
      <c r="I121" s="103">
        <v>2</v>
      </c>
      <c r="J121" s="34"/>
      <c r="K121" s="34"/>
    </row>
    <row r="122" spans="1:11" s="4" customFormat="1" ht="16.2" customHeight="1" thickBot="1">
      <c r="A122" s="107">
        <v>8</v>
      </c>
      <c r="B122" s="108" t="s">
        <v>296</v>
      </c>
      <c r="C122" s="109" t="s">
        <v>234</v>
      </c>
      <c r="D122" s="110">
        <v>2</v>
      </c>
      <c r="E122" s="34"/>
      <c r="F122" s="114">
        <v>18</v>
      </c>
      <c r="G122" s="91" t="s">
        <v>297</v>
      </c>
      <c r="H122" s="92" t="s">
        <v>235</v>
      </c>
      <c r="I122" s="115">
        <v>2</v>
      </c>
      <c r="J122" s="34"/>
      <c r="K122" s="34"/>
    </row>
    <row r="123" spans="1:11" s="4" customFormat="1" ht="16.2" customHeight="1" thickTop="1" thickBot="1">
      <c r="A123" s="95"/>
      <c r="B123" s="96"/>
      <c r="C123" s="97"/>
      <c r="D123" s="95"/>
      <c r="E123" s="93"/>
      <c r="F123" s="116">
        <v>19</v>
      </c>
      <c r="G123" s="108" t="s">
        <v>298</v>
      </c>
      <c r="H123" s="117" t="s">
        <v>237</v>
      </c>
      <c r="I123" s="118">
        <v>2</v>
      </c>
      <c r="J123" s="93"/>
      <c r="K123" s="93"/>
    </row>
    <row r="124" spans="1:11" s="4" customFormat="1" ht="16.2" customHeight="1" thickTop="1">
      <c r="A124"/>
      <c r="B124"/>
      <c r="C124"/>
      <c r="D124"/>
      <c r="E124"/>
      <c r="F124"/>
      <c r="G124"/>
      <c r="H124"/>
      <c r="I124"/>
      <c r="J124"/>
      <c r="K124" s="34" t="s">
        <v>301</v>
      </c>
    </row>
    <row r="125" spans="1:11" s="4" customFormat="1" ht="16.2" customHeight="1">
      <c r="A125"/>
      <c r="B125"/>
      <c r="C125"/>
      <c r="D125"/>
      <c r="E125"/>
      <c r="F125"/>
      <c r="G125"/>
      <c r="H125"/>
      <c r="I125"/>
      <c r="J125"/>
    </row>
  </sheetData>
  <sheetProtection password="8D53" sheet="1" objects="1" scenarios="1" selectLockedCells="1"/>
  <mergeCells count="19">
    <mergeCell ref="A1:K1"/>
    <mergeCell ref="A2:K2"/>
    <mergeCell ref="B4:C4"/>
    <mergeCell ref="B5:C5"/>
    <mergeCell ref="A48:K48"/>
    <mergeCell ref="A49:K49"/>
    <mergeCell ref="A80:C80"/>
    <mergeCell ref="G80:H80"/>
    <mergeCell ref="A81:C81"/>
    <mergeCell ref="G81:H81"/>
    <mergeCell ref="D90:G91"/>
    <mergeCell ref="D83:G83"/>
    <mergeCell ref="D85:G85"/>
    <mergeCell ref="A93:I93"/>
    <mergeCell ref="A84:C84"/>
    <mergeCell ref="A85:C85"/>
    <mergeCell ref="A90:C91"/>
    <mergeCell ref="H90:H91"/>
    <mergeCell ref="A92:I92"/>
  </mergeCells>
  <dataValidations xWindow="878" yWindow="324" count="1">
    <dataValidation type="list" allowBlank="1" showInputMessage="1" showErrorMessage="1" errorTitle="Wrong Input" error="Try Again!" promptTitle="Masukkan Nilai Anda" prompt="Masukkan nilai dengan variabel A, AB, B, BC, C, CD, D, atau E" sqref="F9:F46 F54:F78">
      <formula1>Referensi!A2:A9</formula1>
    </dataValidation>
  </dataValidations>
  <pageMargins left="0.5" right="0" top="0.5" bottom="0.3" header="0.3" footer="0.3"/>
  <pageSetup orientation="landscape" horizontalDpi="0" verticalDpi="0" r:id="rId1"/>
  <ignoredErrors>
    <ignoredError sqref="K9 K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>
      <selection activeCell="H9" sqref="H9"/>
    </sheetView>
  </sheetViews>
  <sheetFormatPr defaultRowHeight="14.4"/>
  <cols>
    <col min="2" max="2" width="11.44140625" customWidth="1"/>
    <col min="4" max="4" width="21.44140625" customWidth="1"/>
    <col min="6" max="6" width="21.44140625" customWidth="1"/>
  </cols>
  <sheetData>
    <row r="1" spans="1:6">
      <c r="A1" s="123" t="s">
        <v>302</v>
      </c>
      <c r="B1" s="126" t="s">
        <v>303</v>
      </c>
      <c r="D1" s="119" t="s">
        <v>311</v>
      </c>
      <c r="F1" s="123" t="s">
        <v>312</v>
      </c>
    </row>
    <row r="2" spans="1:6">
      <c r="A2" s="127" t="s">
        <v>304</v>
      </c>
      <c r="B2" s="124">
        <v>4</v>
      </c>
      <c r="D2" s="120" t="str">
        <f>IF(OR(Ekivalensi!F9="A",Ekivalensi!F9="AB",Ekivalensi!F9="B",Ekivalensi!F9="BC",Ekivalensi!F9="C",Ekivalensi!F9="CD",Ekivalensi!F9="D",Ekivalensi!F9="E"),VLOOKUP(Ekivalensi!F9,$A$2:$B$9,2)*Ekivalensi!D9,"")</f>
        <v/>
      </c>
      <c r="F2" s="120" t="str">
        <f>IF(OR(Ekivalensi!K9="A",Ekivalensi!K9="AB",Ekivalensi!K9="B",Ekivalensi!K9="BC",Ekivalensi!K9="C",Ekivalensi!K9="CD",Ekivalensi!K9="D",Ekivalensi!K9="E"),VLOOKUP(Ekivalensi!K9,Referensi!$A$2:$B$9,2)*Ekivalensi!I9,"")</f>
        <v/>
      </c>
    </row>
    <row r="3" spans="1:6">
      <c r="A3" s="127" t="s">
        <v>306</v>
      </c>
      <c r="B3" s="124">
        <v>3.5</v>
      </c>
      <c r="D3" s="121" t="str">
        <f>IF(OR(Ekivalensi!F10="A",Ekivalensi!F10="AB",Ekivalensi!F10="B",Ekivalensi!F10="BC",Ekivalensi!F10="C",Ekivalensi!F10="CD",Ekivalensi!F10="D",Ekivalensi!F10="E"),VLOOKUP(Ekivalensi!F10,$A$2:$B$9,2)*Ekivalensi!D10,"")</f>
        <v/>
      </c>
      <c r="F3" s="121" t="str">
        <f>IF(OR(Ekivalensi!K10="A",Ekivalensi!K10="AB",Ekivalensi!K10="B",Ekivalensi!K10="BC",Ekivalensi!K10="C",Ekivalensi!K10="CD",Ekivalensi!K10="D",Ekivalensi!K10="E"),VLOOKUP(Ekivalensi!K10,Referensi!$A$2:$B$9,2)*Ekivalensi!I10,"")</f>
        <v/>
      </c>
    </row>
    <row r="4" spans="1:6">
      <c r="A4" s="127" t="s">
        <v>305</v>
      </c>
      <c r="B4" s="124">
        <v>3</v>
      </c>
      <c r="D4" s="121" t="str">
        <f>IF(OR(Ekivalensi!F11="A",Ekivalensi!F11="AB",Ekivalensi!F11="B",Ekivalensi!F11="BC",Ekivalensi!F11="C",Ekivalensi!F11="CD",Ekivalensi!F11="D",Ekivalensi!F11="E"),VLOOKUP(Ekivalensi!F11,$A$2:$B$9,2)*Ekivalensi!D11,"")</f>
        <v/>
      </c>
      <c r="F4" s="121" t="str">
        <f>IF(OR(Ekivalensi!K11="A",Ekivalensi!K11="AB",Ekivalensi!K11="B",Ekivalensi!K11="BC",Ekivalensi!K11="C",Ekivalensi!K11="CD",Ekivalensi!K11="D",Ekivalensi!K11="E"),VLOOKUP(Ekivalensi!K11,Referensi!$A$2:$B$9,2)*Ekivalensi!I11,"")</f>
        <v/>
      </c>
    </row>
    <row r="5" spans="1:6">
      <c r="A5" s="127" t="s">
        <v>307</v>
      </c>
      <c r="B5" s="124">
        <v>2.5</v>
      </c>
      <c r="D5" s="121" t="str">
        <f>IF(OR(Ekivalensi!F12="A",Ekivalensi!F12="AB",Ekivalensi!F12="B",Ekivalensi!F12="BC",Ekivalensi!F12="C",Ekivalensi!F12="CD",Ekivalensi!F12="D",Ekivalensi!F12="E"),VLOOKUP(Ekivalensi!F12,$A$2:$B$9,2)*Ekivalensi!D12,"")</f>
        <v/>
      </c>
      <c r="F5" s="121" t="str">
        <f>IF(OR(Ekivalensi!K12="A",Ekivalensi!K12="AB",Ekivalensi!K12="B",Ekivalensi!K12="BC",Ekivalensi!K12="C",Ekivalensi!K12="CD",Ekivalensi!K12="D",Ekivalensi!K12="E"),VLOOKUP(Ekivalensi!K12,Referensi!$A$2:$B$9,2)*Ekivalensi!I12,"")</f>
        <v/>
      </c>
    </row>
    <row r="6" spans="1:6">
      <c r="A6" s="127" t="s">
        <v>308</v>
      </c>
      <c r="B6" s="124">
        <v>2</v>
      </c>
      <c r="D6" s="121" t="str">
        <f>IF(OR(Ekivalensi!F13="A",Ekivalensi!F13="AB",Ekivalensi!F13="B",Ekivalensi!F13="BC",Ekivalensi!F13="C",Ekivalensi!F13="CD",Ekivalensi!F13="D",Ekivalensi!F13="E"),VLOOKUP(Ekivalensi!F13,$A$2:$B$9,2)*Ekivalensi!D13,"")</f>
        <v/>
      </c>
      <c r="F6" s="121" t="str">
        <f>IF(OR(Ekivalensi!K13="A",Ekivalensi!K13="AB",Ekivalensi!K13="B",Ekivalensi!K13="BC",Ekivalensi!K13="C",Ekivalensi!K13="CD",Ekivalensi!K13="D",Ekivalensi!K13="E"),VLOOKUP(Ekivalensi!K13,Referensi!$A$2:$B$9,2)*Ekivalensi!I13,"")</f>
        <v/>
      </c>
    </row>
    <row r="7" spans="1:6">
      <c r="A7" s="127" t="s">
        <v>389</v>
      </c>
      <c r="B7" s="124">
        <v>1.5</v>
      </c>
      <c r="D7" s="121" t="str">
        <f>IF(OR(Ekivalensi!F14="A",Ekivalensi!F14="AB",Ekivalensi!F14="B",Ekivalensi!F14="BC",Ekivalensi!F14="C",Ekivalensi!F14="CD",Ekivalensi!F14="D",Ekivalensi!F14="E"),VLOOKUP(Ekivalensi!F14,$A$2:$B$9,2)*Ekivalensi!D14,"")</f>
        <v/>
      </c>
      <c r="F7" s="121" t="str">
        <f>IF(OR(Ekivalensi!K14="A",Ekivalensi!K14="AB",Ekivalensi!K14="B",Ekivalensi!K14="BC",Ekivalensi!K14="C",Ekivalensi!K14="CD",Ekivalensi!K14="D",Ekivalensi!K14="E"),VLOOKUP(Ekivalensi!K14,Referensi!$A$2:$B$9,2)*Ekivalensi!I14,"")</f>
        <v/>
      </c>
    </row>
    <row r="8" spans="1:6">
      <c r="A8" s="127" t="s">
        <v>309</v>
      </c>
      <c r="B8" s="124">
        <v>1</v>
      </c>
      <c r="D8" s="121" t="str">
        <f>IF(OR(Ekivalensi!F15="A",Ekivalensi!F15="AB",Ekivalensi!F15="B",Ekivalensi!F15="BC",Ekivalensi!F15="C",Ekivalensi!F15="CD",Ekivalensi!F15="D",Ekivalensi!F15="E"),VLOOKUP(Ekivalensi!F15,$A$2:$B$9,2)*Ekivalensi!D15,"")</f>
        <v/>
      </c>
      <c r="F8" s="121" t="str">
        <f>IF(OR(Ekivalensi!K15="A",Ekivalensi!K15="AB",Ekivalensi!K15="B",Ekivalensi!K15="BC",Ekivalensi!K15="C",Ekivalensi!K15="CD",Ekivalensi!K15="D",Ekivalensi!K15="E"),VLOOKUP(Ekivalensi!K15,Referensi!$A$2:$B$9,2)*Ekivalensi!I15,"")</f>
        <v/>
      </c>
    </row>
    <row r="9" spans="1:6">
      <c r="A9" s="128" t="s">
        <v>310</v>
      </c>
      <c r="B9" s="125">
        <v>0</v>
      </c>
      <c r="D9" s="121" t="str">
        <f>IF(OR(Ekivalensi!F16="A",Ekivalensi!F16="AB",Ekivalensi!F16="B",Ekivalensi!F16="BC",Ekivalensi!F16="C",Ekivalensi!F16="CD",Ekivalensi!F16="D",Ekivalensi!F16="E"),VLOOKUP(Ekivalensi!F16,$A$2:$B$9,2)*Ekivalensi!D16,"")</f>
        <v/>
      </c>
      <c r="F9" s="121" t="str">
        <f>IF(OR(Ekivalensi!K16="A",Ekivalensi!K16="AB",Ekivalensi!K16="B",Ekivalensi!K16="BC",Ekivalensi!K16="C",Ekivalensi!K16="CD",Ekivalensi!K16="D",Ekivalensi!K16="E"),VLOOKUP(Ekivalensi!K16,Referensi!$A$2:$B$9,2)*Ekivalensi!I16,"")</f>
        <v/>
      </c>
    </row>
    <row r="10" spans="1:6">
      <c r="D10" s="121" t="str">
        <f>IF(OR(Ekivalensi!F17="A",Ekivalensi!F17="AB",Ekivalensi!F17="B",Ekivalensi!F17="BC",Ekivalensi!F17="C",Ekivalensi!F17="CD",Ekivalensi!F17="D",Ekivalensi!F17="E"),VLOOKUP(Ekivalensi!F17,$A$2:$B$9,2)*Ekivalensi!D17,"")</f>
        <v/>
      </c>
      <c r="F10" s="121" t="str">
        <f>IF(OR(Ekivalensi!K17="A",Ekivalensi!K17="AB",Ekivalensi!K17="B",Ekivalensi!K17="BC",Ekivalensi!K17="C",Ekivalensi!K17="CD",Ekivalensi!K17="D",Ekivalensi!K17="E"),VLOOKUP(Ekivalensi!K17,Referensi!$A$2:$B$9,2)*Ekivalensi!I17,"")</f>
        <v/>
      </c>
    </row>
    <row r="11" spans="1:6">
      <c r="D11" s="121" t="str">
        <f>IF(OR(Ekivalensi!F18="A",Ekivalensi!F18="AB",Ekivalensi!F18="B",Ekivalensi!F18="BC",Ekivalensi!F18="C",Ekivalensi!F18="CD",Ekivalensi!F18="D",Ekivalensi!F18="E"),VLOOKUP(Ekivalensi!F18,$A$2:$B$9,2)*Ekivalensi!D18,"")</f>
        <v/>
      </c>
      <c r="F11" s="121" t="str">
        <f>IF(OR(Ekivalensi!K18="A",Ekivalensi!K18="AB",Ekivalensi!K18="B",Ekivalensi!K18="BC",Ekivalensi!K18="C",Ekivalensi!K18="CD",Ekivalensi!K18="D",Ekivalensi!K18="E"),VLOOKUP(Ekivalensi!K18,Referensi!$A$2:$B$9,2)*Ekivalensi!I18,"")</f>
        <v/>
      </c>
    </row>
    <row r="12" spans="1:6">
      <c r="D12" s="121" t="str">
        <f>IF(OR(Ekivalensi!F19="A",Ekivalensi!F19="AB",Ekivalensi!F19="B",Ekivalensi!F19="BC",Ekivalensi!F19="C",Ekivalensi!F19="CD",Ekivalensi!F19="D",Ekivalensi!F19="E"),VLOOKUP(Ekivalensi!F19,$A$2:$B$9,2)*Ekivalensi!D19,"")</f>
        <v/>
      </c>
      <c r="F12" s="121" t="str">
        <f>IF(OR(Ekivalensi!K19="A",Ekivalensi!K19="AB",Ekivalensi!K19="B",Ekivalensi!K19="BC",Ekivalensi!K19="C",Ekivalensi!K19="CD",Ekivalensi!K19="D",Ekivalensi!K19="E"),VLOOKUP(Ekivalensi!K19,Referensi!$A$2:$B$9,2)*Ekivalensi!I19,"")</f>
        <v/>
      </c>
    </row>
    <row r="13" spans="1:6">
      <c r="D13" s="121" t="str">
        <f>IF(OR(Ekivalensi!F20="A",Ekivalensi!F20="AB",Ekivalensi!F20="B",Ekivalensi!F20="BC",Ekivalensi!F20="C",Ekivalensi!F20="CD",Ekivalensi!F20="D",Ekivalensi!F20="E"),VLOOKUP(Ekivalensi!F20,$A$2:$B$9,2)*Ekivalensi!D20,"")</f>
        <v/>
      </c>
      <c r="F13" s="121" t="str">
        <f>IF(OR(Ekivalensi!K20="A",Ekivalensi!K20="AB",Ekivalensi!K20="B",Ekivalensi!K20="BC",Ekivalensi!K20="C",Ekivalensi!K20="CD",Ekivalensi!K20="D",Ekivalensi!K20="E"),VLOOKUP(Ekivalensi!K20,Referensi!$A$2:$B$9,2)*Ekivalensi!I20,"")</f>
        <v/>
      </c>
    </row>
    <row r="14" spans="1:6">
      <c r="D14" s="121" t="str">
        <f>IF(OR(Ekivalensi!F21="A",Ekivalensi!F21="AB",Ekivalensi!F21="B",Ekivalensi!F21="BC",Ekivalensi!F21="C",Ekivalensi!F21="CD",Ekivalensi!F21="D",Ekivalensi!F21="E"),VLOOKUP(Ekivalensi!F21,$A$2:$B$9,2)*Ekivalensi!D21,"")</f>
        <v/>
      </c>
      <c r="F14" s="121" t="str">
        <f>IF(OR(Ekivalensi!K21="A",Ekivalensi!K21="AB",Ekivalensi!K21="B",Ekivalensi!K21="BC",Ekivalensi!K21="C",Ekivalensi!K21="CD",Ekivalensi!K21="D",Ekivalensi!K21="E"),VLOOKUP(Ekivalensi!K21,Referensi!$A$2:$B$9,2)*Ekivalensi!I21,"")</f>
        <v/>
      </c>
    </row>
    <row r="15" spans="1:6">
      <c r="D15" s="121" t="str">
        <f>IF(OR(Ekivalensi!F22="A",Ekivalensi!F22="AB",Ekivalensi!F22="B",Ekivalensi!F22="BC",Ekivalensi!F22="C",Ekivalensi!F22="CD",Ekivalensi!F22="D",Ekivalensi!F22="E"),VLOOKUP(Ekivalensi!F22,$A$2:$B$9,2)*Ekivalensi!D22,"")</f>
        <v/>
      </c>
      <c r="F15" s="121" t="str">
        <f>IF(OR(Ekivalensi!K22="A",Ekivalensi!K22="AB",Ekivalensi!K22="B",Ekivalensi!K22="BC",Ekivalensi!K22="C",Ekivalensi!K22="CD",Ekivalensi!K22="D",Ekivalensi!K22="E"),VLOOKUP(Ekivalensi!K22,Referensi!$A$2:$B$9,2)*Ekivalensi!I22,"")</f>
        <v/>
      </c>
    </row>
    <row r="16" spans="1:6">
      <c r="D16" s="121" t="str">
        <f>IF(OR(Ekivalensi!F23="A",Ekivalensi!F23="AB",Ekivalensi!F23="B",Ekivalensi!F23="BC",Ekivalensi!F23="C",Ekivalensi!F23="CD",Ekivalensi!F23="D",Ekivalensi!F23="E"),VLOOKUP(Ekivalensi!F23,$A$2:$B$9,2)*Ekivalensi!D23,"")</f>
        <v/>
      </c>
      <c r="F16" s="121" t="str">
        <f>IF(OR(Ekivalensi!K23="A",Ekivalensi!K23="AB",Ekivalensi!K23="B",Ekivalensi!K23="BC",Ekivalensi!K23="C",Ekivalensi!K23="CD",Ekivalensi!K23="D",Ekivalensi!K23="E"),VLOOKUP(Ekivalensi!K23,Referensi!$A$2:$B$9,2)*Ekivalensi!I23,"")</f>
        <v/>
      </c>
    </row>
    <row r="17" spans="4:6">
      <c r="D17" s="121" t="str">
        <f>IF(OR(Ekivalensi!F24="A",Ekivalensi!F24="AB",Ekivalensi!F24="B",Ekivalensi!F24="BC",Ekivalensi!F24="C",Ekivalensi!F24="CD",Ekivalensi!F24="D",Ekivalensi!F24="E"),VLOOKUP(Ekivalensi!F24,$A$2:$B$9,2)*Ekivalensi!D24,"")</f>
        <v/>
      </c>
      <c r="F17" s="121" t="str">
        <f>IF(OR(Ekivalensi!K24="A",Ekivalensi!K24="AB",Ekivalensi!K24="B",Ekivalensi!K24="BC",Ekivalensi!K24="C",Ekivalensi!K24="CD",Ekivalensi!K24="D",Ekivalensi!K24="E"),VLOOKUP(Ekivalensi!K24,Referensi!$A$2:$B$9,2)*Ekivalensi!I24,"")</f>
        <v/>
      </c>
    </row>
    <row r="18" spans="4:6">
      <c r="D18" s="121" t="str">
        <f>IF(OR(Ekivalensi!F25="A",Ekivalensi!F25="AB",Ekivalensi!F25="B",Ekivalensi!F25="BC",Ekivalensi!F25="C",Ekivalensi!F25="CD",Ekivalensi!F25="D",Ekivalensi!F25="E"),VLOOKUP(Ekivalensi!F25,$A$2:$B$9,2)*Ekivalensi!D25,"")</f>
        <v/>
      </c>
      <c r="F18" s="121" t="str">
        <f>IF(OR(Ekivalensi!K25="A",Ekivalensi!K25="AB",Ekivalensi!K25="B",Ekivalensi!K25="BC",Ekivalensi!K25="C",Ekivalensi!K25="CD",Ekivalensi!K25="D",Ekivalensi!K25="E"),VLOOKUP(Ekivalensi!K25,Referensi!$A$2:$B$9,2)*Ekivalensi!I25,"")</f>
        <v/>
      </c>
    </row>
    <row r="19" spans="4:6">
      <c r="D19" s="121" t="str">
        <f>IF(OR(Ekivalensi!F26="A",Ekivalensi!F26="AB",Ekivalensi!F26="B",Ekivalensi!F26="BC",Ekivalensi!F26="C",Ekivalensi!F26="CD",Ekivalensi!F26="D",Ekivalensi!F26="E"),VLOOKUP(Ekivalensi!F26,$A$2:$B$9,2)*Ekivalensi!D26,"")</f>
        <v/>
      </c>
      <c r="F19" s="121" t="str">
        <f>IF(OR(Ekivalensi!K26="A",Ekivalensi!K26="AB",Ekivalensi!K26="B",Ekivalensi!K26="BC",Ekivalensi!K26="C",Ekivalensi!K26="CD",Ekivalensi!K26="D",Ekivalensi!K26="E"),VLOOKUP(Ekivalensi!K26,Referensi!$A$2:$B$9,2)*Ekivalensi!I26,"")</f>
        <v/>
      </c>
    </row>
    <row r="20" spans="4:6">
      <c r="D20" s="121" t="str">
        <f>IF(OR(Ekivalensi!F27="A",Ekivalensi!F27="AB",Ekivalensi!F27="B",Ekivalensi!F27="BC",Ekivalensi!F27="C",Ekivalensi!F27="CD",Ekivalensi!F27="D",Ekivalensi!F27="E"),VLOOKUP(Ekivalensi!F27,$A$2:$B$9,2)*Ekivalensi!D27,"")</f>
        <v/>
      </c>
      <c r="F20" s="121" t="str">
        <f>IF(OR(Ekivalensi!K27="A",Ekivalensi!K27="AB",Ekivalensi!K27="B",Ekivalensi!K27="BC",Ekivalensi!K27="C",Ekivalensi!K27="CD",Ekivalensi!K27="D",Ekivalensi!K27="E"),VLOOKUP(Ekivalensi!K27,Referensi!$A$2:$B$9,2)*Ekivalensi!I27,"")</f>
        <v/>
      </c>
    </row>
    <row r="21" spans="4:6">
      <c r="D21" s="121" t="str">
        <f>IF(OR(Ekivalensi!F28="A",Ekivalensi!F28="AB",Ekivalensi!F28="B",Ekivalensi!F28="BC",Ekivalensi!F28="C",Ekivalensi!F28="CD",Ekivalensi!F28="D",Ekivalensi!F28="E"),VLOOKUP(Ekivalensi!F28,$A$2:$B$9,2)*Ekivalensi!D28,"")</f>
        <v/>
      </c>
      <c r="F21" s="121" t="str">
        <f>IF(OR(Ekivalensi!K28="A",Ekivalensi!K28="AB",Ekivalensi!K28="B",Ekivalensi!K28="BC",Ekivalensi!K28="C",Ekivalensi!K28="CD",Ekivalensi!K28="D",Ekivalensi!K28="E"),VLOOKUP(Ekivalensi!K28,Referensi!$A$2:$B$9,2)*Ekivalensi!I28,"")</f>
        <v/>
      </c>
    </row>
    <row r="22" spans="4:6">
      <c r="D22" s="121" t="str">
        <f>IF(OR(Ekivalensi!F29="A",Ekivalensi!F29="AB",Ekivalensi!F29="B",Ekivalensi!F29="BC",Ekivalensi!F29="C",Ekivalensi!F29="CD",Ekivalensi!F29="D",Ekivalensi!F29="E"),VLOOKUP(Ekivalensi!F29,$A$2:$B$9,2)*Ekivalensi!D29,"")</f>
        <v/>
      </c>
      <c r="F22" s="121" t="str">
        <f>IF(OR(Ekivalensi!K29="A",Ekivalensi!K29="AB",Ekivalensi!K29="B",Ekivalensi!K29="BC",Ekivalensi!K29="C",Ekivalensi!K29="CD",Ekivalensi!K29="D",Ekivalensi!K29="E"),VLOOKUP(Ekivalensi!K29,Referensi!$A$2:$B$9,2)*Ekivalensi!I29,"")</f>
        <v/>
      </c>
    </row>
    <row r="23" spans="4:6">
      <c r="D23" s="121" t="str">
        <f>IF(OR(Ekivalensi!F30="A",Ekivalensi!F30="AB",Ekivalensi!F30="B",Ekivalensi!F30="BC",Ekivalensi!F30="C",Ekivalensi!F30="CD",Ekivalensi!F30="D",Ekivalensi!F30="E"),VLOOKUP(Ekivalensi!F30,$A$2:$B$9,2)*Ekivalensi!D30,"")</f>
        <v/>
      </c>
      <c r="F23" s="121" t="str">
        <f>IF(OR(Ekivalensi!K30="A",Ekivalensi!K30="AB",Ekivalensi!K30="B",Ekivalensi!K30="BC",Ekivalensi!K30="C",Ekivalensi!K30="CD",Ekivalensi!K30="D",Ekivalensi!K30="E"),VLOOKUP(Ekivalensi!K30,Referensi!$A$2:$B$9,2)*Ekivalensi!I30,"")</f>
        <v/>
      </c>
    </row>
    <row r="24" spans="4:6">
      <c r="D24" s="121" t="str">
        <f>IF(OR(Ekivalensi!F31="A",Ekivalensi!F31="AB",Ekivalensi!F31="B",Ekivalensi!F31="BC",Ekivalensi!F31="C",Ekivalensi!F31="CD",Ekivalensi!F31="D",Ekivalensi!F31="E"),VLOOKUP(Ekivalensi!F31,$A$2:$B$9,2)*Ekivalensi!D31,"")</f>
        <v/>
      </c>
      <c r="F24" s="121" t="str">
        <f>IF(OR(Ekivalensi!K31="A",Ekivalensi!K31="AB",Ekivalensi!K31="B",Ekivalensi!K31="BC",Ekivalensi!K31="C",Ekivalensi!K31="CD",Ekivalensi!K31="D",Ekivalensi!K31="E"),VLOOKUP(Ekivalensi!K31,Referensi!$A$2:$B$9,2)*Ekivalensi!I31,"")</f>
        <v/>
      </c>
    </row>
    <row r="25" spans="4:6">
      <c r="D25" s="121" t="str">
        <f>IF(OR(Ekivalensi!F32="A",Ekivalensi!F32="AB",Ekivalensi!F32="B",Ekivalensi!F32="BC",Ekivalensi!F32="C",Ekivalensi!F32="CD",Ekivalensi!F32="D",Ekivalensi!F32="E"),VLOOKUP(Ekivalensi!F32,$A$2:$B$9,2)*Ekivalensi!D32,"")</f>
        <v/>
      </c>
      <c r="F25" s="121" t="str">
        <f>IF(OR(Ekivalensi!K32="A",Ekivalensi!K32="AB",Ekivalensi!K32="B",Ekivalensi!K32="BC",Ekivalensi!K32="C",Ekivalensi!K32="CD",Ekivalensi!K32="D",Ekivalensi!K32="E"),VLOOKUP(Ekivalensi!K32,Referensi!$A$2:$B$9,2)*Ekivalensi!I32,"")</f>
        <v/>
      </c>
    </row>
    <row r="26" spans="4:6">
      <c r="D26" s="121" t="str">
        <f>IF(OR(Ekivalensi!F33="A",Ekivalensi!F33="AB",Ekivalensi!F33="B",Ekivalensi!F33="BC",Ekivalensi!F33="C",Ekivalensi!F33="CD",Ekivalensi!F33="D",Ekivalensi!F33="E"),VLOOKUP(Ekivalensi!F33,$A$2:$B$9,2)*Ekivalensi!D33,"")</f>
        <v/>
      </c>
      <c r="F26" s="121" t="str">
        <f>IF(OR(Ekivalensi!K33="A",Ekivalensi!K33="AB",Ekivalensi!K33="B",Ekivalensi!K33="BC",Ekivalensi!K33="C",Ekivalensi!K33="CD",Ekivalensi!K33="D",Ekivalensi!K33="E"),VLOOKUP(Ekivalensi!K33,Referensi!$A$2:$B$9,2)*Ekivalensi!I33,"")</f>
        <v/>
      </c>
    </row>
    <row r="27" spans="4:6">
      <c r="D27" s="121" t="str">
        <f>IF(OR(Ekivalensi!F34="A",Ekivalensi!F34="AB",Ekivalensi!F34="B",Ekivalensi!F34="BC",Ekivalensi!F34="C",Ekivalensi!F34="CD",Ekivalensi!F34="D",Ekivalensi!F34="E"),VLOOKUP(Ekivalensi!F34,$A$2:$B$9,2)*Ekivalensi!D34,"")</f>
        <v/>
      </c>
      <c r="F27" s="121" t="str">
        <f>IF(OR(Ekivalensi!K34="A",Ekivalensi!K34="AB",Ekivalensi!K34="B",Ekivalensi!K34="BC",Ekivalensi!K34="C",Ekivalensi!K34="CD",Ekivalensi!K34="D",Ekivalensi!K34="E"),VLOOKUP(Ekivalensi!K34,Referensi!$A$2:$B$9,2)*Ekivalensi!I34,"")</f>
        <v/>
      </c>
    </row>
    <row r="28" spans="4:6">
      <c r="D28" s="121" t="str">
        <f>IF(OR(Ekivalensi!F35="A",Ekivalensi!F35="AB",Ekivalensi!F35="B",Ekivalensi!F35="BC",Ekivalensi!F35="C",Ekivalensi!F35="CD",Ekivalensi!F35="D",Ekivalensi!F35="E"),VLOOKUP(Ekivalensi!F35,$A$2:$B$9,2)*Ekivalensi!D35,"")</f>
        <v/>
      </c>
      <c r="F28" s="121" t="str">
        <f>IF(OR(Ekivalensi!K35="A",Ekivalensi!K35="AB",Ekivalensi!K35="B",Ekivalensi!K35="BC",Ekivalensi!K35="C",Ekivalensi!K35="CD",Ekivalensi!K35="D",Ekivalensi!K35="E"),VLOOKUP(Ekivalensi!K35,Referensi!$A$2:$B$9,2)*Ekivalensi!I35,"")</f>
        <v/>
      </c>
    </row>
    <row r="29" spans="4:6">
      <c r="D29" s="121" t="str">
        <f>IF(OR(Ekivalensi!F36="A",Ekivalensi!F36="AB",Ekivalensi!F36="B",Ekivalensi!F36="BC",Ekivalensi!F36="C",Ekivalensi!F36="CD",Ekivalensi!F36="D",Ekivalensi!F36="E"),VLOOKUP(Ekivalensi!F36,$A$2:$B$9,2)*Ekivalensi!D36,"")</f>
        <v/>
      </c>
      <c r="F29" s="121" t="str">
        <f>IF(OR(Ekivalensi!K36="A",Ekivalensi!K36="AB",Ekivalensi!K36="B",Ekivalensi!K36="BC",Ekivalensi!K36="C",Ekivalensi!K36="CD",Ekivalensi!K36="D",Ekivalensi!K36="E"),VLOOKUP(Ekivalensi!K36,Referensi!$A$2:$B$9,2)*Ekivalensi!I36,"")</f>
        <v/>
      </c>
    </row>
    <row r="30" spans="4:6">
      <c r="D30" s="121" t="str">
        <f>IF(OR(Ekivalensi!F37="A",Ekivalensi!F37="AB",Ekivalensi!F37="B",Ekivalensi!F37="BC",Ekivalensi!F37="C",Ekivalensi!F37="CD",Ekivalensi!F37="D",Ekivalensi!F37="E"),VLOOKUP(Ekivalensi!F37,$A$2:$B$9,2)*Ekivalensi!D37,"")</f>
        <v/>
      </c>
      <c r="F30" s="121" t="str">
        <f>IF(OR(Ekivalensi!K37="A",Ekivalensi!K37="AB",Ekivalensi!K37="B",Ekivalensi!K37="BC",Ekivalensi!K37="C",Ekivalensi!K37="CD",Ekivalensi!K37="D",Ekivalensi!K37="E"),VLOOKUP(Ekivalensi!K37,Referensi!$A$2:$B$9,2)*Ekivalensi!I37,"")</f>
        <v/>
      </c>
    </row>
    <row r="31" spans="4:6">
      <c r="D31" s="121" t="str">
        <f>IF(OR(Ekivalensi!F38="A",Ekivalensi!F38="AB",Ekivalensi!F38="B",Ekivalensi!F38="BC",Ekivalensi!F38="C",Ekivalensi!F38="CD",Ekivalensi!F38="D",Ekivalensi!F38="E"),VLOOKUP(Ekivalensi!F38,$A$2:$B$9,2)*Ekivalensi!D38,"")</f>
        <v/>
      </c>
      <c r="F31" s="121" t="str">
        <f>IF(OR(Ekivalensi!K38="A",Ekivalensi!K38="AB",Ekivalensi!K38="B",Ekivalensi!K38="BC",Ekivalensi!K38="C",Ekivalensi!K38="CD",Ekivalensi!K38="D",Ekivalensi!K38="E"),VLOOKUP(Ekivalensi!K38,Referensi!$A$2:$B$9,2)*Ekivalensi!I38,"")</f>
        <v/>
      </c>
    </row>
    <row r="32" spans="4:6">
      <c r="D32" s="121" t="str">
        <f>IF(OR(Ekivalensi!F39="A",Ekivalensi!F39="AB",Ekivalensi!F39="B",Ekivalensi!F39="BC",Ekivalensi!F39="C",Ekivalensi!F39="CD",Ekivalensi!F39="D",Ekivalensi!F39="E"),VLOOKUP(Ekivalensi!F39,$A$2:$B$9,2)*Ekivalensi!D39,"")</f>
        <v/>
      </c>
      <c r="F32" s="121" t="str">
        <f>IF(OR(Ekivalensi!K39="A",Ekivalensi!K39="AB",Ekivalensi!K39="B",Ekivalensi!K39="BC",Ekivalensi!K39="C",Ekivalensi!K39="CD",Ekivalensi!K39="D",Ekivalensi!K39="E"),VLOOKUP(Ekivalensi!K39,Referensi!$A$2:$B$9,2)*Ekivalensi!I39,"")</f>
        <v/>
      </c>
    </row>
    <row r="33" spans="4:6">
      <c r="D33" s="121" t="str">
        <f>IF(OR(Ekivalensi!F40="A",Ekivalensi!F40="AB",Ekivalensi!F40="B",Ekivalensi!F40="BC",Ekivalensi!F40="C",Ekivalensi!F40="CD",Ekivalensi!F40="D",Ekivalensi!F40="E"),VLOOKUP(Ekivalensi!F40,$A$2:$B$9,2)*Ekivalensi!D40,"")</f>
        <v/>
      </c>
      <c r="F33" s="121" t="str">
        <f>IF(OR(Ekivalensi!K40="A",Ekivalensi!K40="AB",Ekivalensi!K40="B",Ekivalensi!K40="BC",Ekivalensi!K40="C",Ekivalensi!K40="CD",Ekivalensi!K40="D",Ekivalensi!K40="E"),VLOOKUP(Ekivalensi!K40,Referensi!$A$2:$B$9,2)*Ekivalensi!I40,"")</f>
        <v/>
      </c>
    </row>
    <row r="34" spans="4:6">
      <c r="D34" s="121" t="str">
        <f>IF(OR(Ekivalensi!F41="A",Ekivalensi!F41="AB",Ekivalensi!F41="B",Ekivalensi!F41="BC",Ekivalensi!F41="C",Ekivalensi!F41="CD",Ekivalensi!F41="D",Ekivalensi!F41="E"),VLOOKUP(Ekivalensi!F41,$A$2:$B$9,2)*Ekivalensi!D41,"")</f>
        <v/>
      </c>
      <c r="F34" s="121" t="str">
        <f>IF(OR(Ekivalensi!K41="A",Ekivalensi!K41="AB",Ekivalensi!K41="B",Ekivalensi!K41="BC",Ekivalensi!K41="C",Ekivalensi!K41="CD",Ekivalensi!K41="D",Ekivalensi!K41="E"),VLOOKUP(Ekivalensi!K41,Referensi!$A$2:$B$9,2)*Ekivalensi!I41,"")</f>
        <v/>
      </c>
    </row>
    <row r="35" spans="4:6">
      <c r="D35" s="121" t="str">
        <f>IF(OR(Ekivalensi!F42="A",Ekivalensi!F42="AB",Ekivalensi!F42="B",Ekivalensi!F42="BC",Ekivalensi!F42="C",Ekivalensi!F42="CD",Ekivalensi!F42="D",Ekivalensi!F42="E"),VLOOKUP(Ekivalensi!F42,$A$2:$B$9,2)*Ekivalensi!D42,"")</f>
        <v/>
      </c>
      <c r="F35" s="121" t="str">
        <f>IF(OR(Ekivalensi!K42="A",Ekivalensi!K42="AB",Ekivalensi!K42="B",Ekivalensi!K42="BC",Ekivalensi!K42="C",Ekivalensi!K42="CD",Ekivalensi!K42="D",Ekivalensi!K42="E"),VLOOKUP(Ekivalensi!K42,Referensi!$A$2:$B$9,2)*Ekivalensi!I42,"")</f>
        <v/>
      </c>
    </row>
    <row r="36" spans="4:6">
      <c r="D36" s="121" t="str">
        <f>IF(OR(Ekivalensi!F43="A",Ekivalensi!F43="AB",Ekivalensi!F43="B",Ekivalensi!F43="BC",Ekivalensi!F43="C",Ekivalensi!F43="CD",Ekivalensi!F43="D",Ekivalensi!F43="E"),VLOOKUP(Ekivalensi!F43,$A$2:$B$9,2)*Ekivalensi!D43,"")</f>
        <v/>
      </c>
      <c r="F36" s="121" t="str">
        <f>IF(OR(Ekivalensi!K43="A",Ekivalensi!K43="AB",Ekivalensi!K43="B",Ekivalensi!K43="BC",Ekivalensi!K43="C",Ekivalensi!K43="CD",Ekivalensi!K43="D",Ekivalensi!K43="E"),VLOOKUP(Ekivalensi!K43,Referensi!$A$2:$B$9,2)*Ekivalensi!I43,"")</f>
        <v/>
      </c>
    </row>
    <row r="37" spans="4:6">
      <c r="D37" s="121" t="str">
        <f>IF(OR(Ekivalensi!F44="A",Ekivalensi!F44="AB",Ekivalensi!F44="B",Ekivalensi!F44="BC",Ekivalensi!F44="C",Ekivalensi!F44="CD",Ekivalensi!F44="D",Ekivalensi!F44="E"),VLOOKUP(Ekivalensi!F44,$A$2:$B$9,2)*Ekivalensi!D44,"")</f>
        <v/>
      </c>
      <c r="F37" s="121" t="str">
        <f>IF(OR(Ekivalensi!K44="A",Ekivalensi!K44="AB",Ekivalensi!K44="B",Ekivalensi!K44="BC",Ekivalensi!K44="C",Ekivalensi!K44="CD",Ekivalensi!K44="D",Ekivalensi!K44="E"),VLOOKUP(Ekivalensi!K44,Referensi!$A$2:$B$9,2)*Ekivalensi!I44,"")</f>
        <v/>
      </c>
    </row>
    <row r="38" spans="4:6">
      <c r="D38" s="121" t="str">
        <f>IF(OR(Ekivalensi!F45="A",Ekivalensi!F45="AB",Ekivalensi!F45="B",Ekivalensi!F45="BC",Ekivalensi!F45="C",Ekivalensi!F45="CD",Ekivalensi!F45="D",Ekivalensi!F45="E"),VLOOKUP(Ekivalensi!F45,$A$2:$B$9,2)*Ekivalensi!D45,"")</f>
        <v/>
      </c>
      <c r="F38" s="121" t="str">
        <f>IF(OR(Ekivalensi!K45="A",Ekivalensi!K45="AB",Ekivalensi!K45="B",Ekivalensi!K45="BC",Ekivalensi!K45="C",Ekivalensi!K45="CD",Ekivalensi!K45="D",Ekivalensi!K45="E"),VLOOKUP(Ekivalensi!K45,Referensi!$A$2:$B$9,2)*Ekivalensi!I45,"")</f>
        <v/>
      </c>
    </row>
    <row r="39" spans="4:6">
      <c r="D39" s="121" t="str">
        <f>IF(OR(Ekivalensi!F46="A",Ekivalensi!F46="AB",Ekivalensi!F46="B",Ekivalensi!F46="BC",Ekivalensi!F46="C",Ekivalensi!F46="CD",Ekivalensi!F46="D",Ekivalensi!F46="E"),VLOOKUP(Ekivalensi!F46,$A$2:$B$9,2)*Ekivalensi!D46,"")</f>
        <v/>
      </c>
      <c r="F39" s="121" t="str">
        <f>IF(OR(Ekivalensi!K46="A",Ekivalensi!K46="AB",Ekivalensi!K46="B",Ekivalensi!K46="BC",Ekivalensi!K46="C",Ekivalensi!K46="CD",Ekivalensi!K46="D",Ekivalensi!K46="E"),VLOOKUP(Ekivalensi!K46,Referensi!$A$2:$B$9,2)*Ekivalensi!I46,"")</f>
        <v/>
      </c>
    </row>
    <row r="40" spans="4:6">
      <c r="D40" s="121" t="str">
        <f>IF(OR(Ekivalensi!F47="A",Ekivalensi!F47="AB",Ekivalensi!F47="B",Ekivalensi!F47="BC",Ekivalensi!F47="C",Ekivalensi!F47="CD",Ekivalensi!F47="D",Ekivalensi!F47="E"),VLOOKUP(Ekivalensi!F47,$A$2:$B$9,2)*Ekivalensi!D47,"")</f>
        <v/>
      </c>
      <c r="F40" s="121" t="str">
        <f>IF(OR(Ekivalensi!K47="A",Ekivalensi!K47="AB",Ekivalensi!K47="B",Ekivalensi!K47="BC",Ekivalensi!K47="C",Ekivalensi!K47="CD",Ekivalensi!K47="D",Ekivalensi!K47="E"),VLOOKUP(Ekivalensi!K47,Referensi!$A$2:$B$9,2)*Ekivalensi!I47,"")</f>
        <v/>
      </c>
    </row>
    <row r="41" spans="4:6">
      <c r="D41" s="178" t="str">
        <f>IF(OR(Ekivalensi!F48="A",Ekivalensi!F48="AB",Ekivalensi!F48="B",Ekivalensi!F48="BC",Ekivalensi!F48="C",Ekivalensi!F48="CD",Ekivalensi!F48="D",Ekivalensi!F48="E"),VLOOKUP(Ekivalensi!F48,$A$2:$B$9,2)*Ekivalensi!D48,"")</f>
        <v/>
      </c>
      <c r="F41" s="178" t="str">
        <f>IF(OR(Ekivalensi!K48="A",Ekivalensi!K48="AB",Ekivalensi!K48="B",Ekivalensi!K48="BC",Ekivalensi!K48="C",Ekivalensi!K48="CD",Ekivalensi!K48="D",Ekivalensi!K48="E"),VLOOKUP(Ekivalensi!K48,Referensi!$A$2:$B$9,2)*Ekivalensi!I48,"")</f>
        <v/>
      </c>
    </row>
    <row r="42" spans="4:6">
      <c r="D42" s="178" t="str">
        <f>IF(OR(Ekivalensi!F49="A",Ekivalensi!F49="AB",Ekivalensi!F49="B",Ekivalensi!F49="BC",Ekivalensi!F49="C",Ekivalensi!F49="CD",Ekivalensi!F49="D",Ekivalensi!F49="E"),VLOOKUP(Ekivalensi!F49,$A$2:$B$9,2)*Ekivalensi!D49,"")</f>
        <v/>
      </c>
      <c r="F42" s="178" t="str">
        <f>IF(OR(Ekivalensi!K49="A",Ekivalensi!K49="AB",Ekivalensi!K49="B",Ekivalensi!K49="BC",Ekivalensi!K49="C",Ekivalensi!K49="CD",Ekivalensi!K49="D",Ekivalensi!K49="E"),VLOOKUP(Ekivalensi!K49,Referensi!$A$2:$B$9,2)*Ekivalensi!I49,"")</f>
        <v/>
      </c>
    </row>
    <row r="43" spans="4:6">
      <c r="D43" s="178" t="str">
        <f>IF(OR(Ekivalensi!F50="A",Ekivalensi!F50="AB",Ekivalensi!F50="B",Ekivalensi!F50="BC",Ekivalensi!F50="C",Ekivalensi!F50="CD",Ekivalensi!F50="D",Ekivalensi!F50="E"),VLOOKUP(Ekivalensi!F50,$A$2:$B$9,2)*Ekivalensi!D50,"")</f>
        <v/>
      </c>
      <c r="F43" s="178" t="str">
        <f>IF(OR(Ekivalensi!K50="A",Ekivalensi!K50="AB",Ekivalensi!K50="B",Ekivalensi!K50="BC",Ekivalensi!K50="C",Ekivalensi!K50="CD",Ekivalensi!K50="D",Ekivalensi!K50="E"),VLOOKUP(Ekivalensi!K50,Referensi!$A$2:$B$9,2)*Ekivalensi!I50,"")</f>
        <v/>
      </c>
    </row>
    <row r="44" spans="4:6">
      <c r="D44" s="178" t="str">
        <f>IF(OR(Ekivalensi!F51="A",Ekivalensi!F51="AB",Ekivalensi!F51="B",Ekivalensi!F51="BC",Ekivalensi!F51="C",Ekivalensi!F51="CD",Ekivalensi!F51="D",Ekivalensi!F51="E"),VLOOKUP(Ekivalensi!F51,$A$2:$B$9,2)*Ekivalensi!D51,"")</f>
        <v/>
      </c>
      <c r="F44" s="178" t="str">
        <f>IF(OR(Ekivalensi!K51="A",Ekivalensi!K51="AB",Ekivalensi!K51="B",Ekivalensi!K51="BC",Ekivalensi!K51="C",Ekivalensi!K51="CD",Ekivalensi!K51="D",Ekivalensi!K51="E"),VLOOKUP(Ekivalensi!K51,Referensi!$A$2:$B$9,2)*Ekivalensi!I51,"")</f>
        <v/>
      </c>
    </row>
    <row r="45" spans="4:6">
      <c r="D45" s="178" t="str">
        <f>IF(OR(Ekivalensi!F52="A",Ekivalensi!F52="AB",Ekivalensi!F52="B",Ekivalensi!F52="BC",Ekivalensi!F52="C",Ekivalensi!F52="CD",Ekivalensi!F52="D",Ekivalensi!F52="E"),VLOOKUP(Ekivalensi!F52,$A$2:$B$9,2)*Ekivalensi!D52,"")</f>
        <v/>
      </c>
      <c r="F45" s="178" t="str">
        <f>IF(OR(Ekivalensi!K52="A",Ekivalensi!K52="AB",Ekivalensi!K52="B",Ekivalensi!K52="BC",Ekivalensi!K52="C",Ekivalensi!K52="CD",Ekivalensi!K52="D",Ekivalensi!K52="E"),VLOOKUP(Ekivalensi!K52,Referensi!$A$2:$B$9,2)*Ekivalensi!I52,"")</f>
        <v/>
      </c>
    </row>
    <row r="46" spans="4:6">
      <c r="D46" s="178" t="str">
        <f>IF(OR(Ekivalensi!F53="A",Ekivalensi!F53="AB",Ekivalensi!F53="B",Ekivalensi!F53="BC",Ekivalensi!F53="C",Ekivalensi!F53="CD",Ekivalensi!F53="D",Ekivalensi!F53="E"),VLOOKUP(Ekivalensi!F53,$A$2:$B$9,2)*Ekivalensi!D53,"")</f>
        <v/>
      </c>
      <c r="F46" s="178" t="str">
        <f>IF(OR(Ekivalensi!K53="A",Ekivalensi!K53="AB",Ekivalensi!K53="B",Ekivalensi!K53="BC",Ekivalensi!K53="C",Ekivalensi!K53="CD",Ekivalensi!K53="D",Ekivalensi!K53="E"),VLOOKUP(Ekivalensi!K53,Referensi!$A$2:$B$9,2)*Ekivalensi!I53,"")</f>
        <v/>
      </c>
    </row>
    <row r="47" spans="4:6">
      <c r="D47" s="178" t="str">
        <f>IF(OR(Ekivalensi!F54="A",Ekivalensi!F54="AB",Ekivalensi!F54="B",Ekivalensi!F54="BC",Ekivalensi!F54="C",Ekivalensi!F54="CD",Ekivalensi!F54="D",Ekivalensi!F54="E"),VLOOKUP(Ekivalensi!F54,$A$2:$B$9,2)*Ekivalensi!D54,"")</f>
        <v/>
      </c>
      <c r="F47" s="178" t="str">
        <f>IF(OR(Ekivalensi!K54="A",Ekivalensi!K54="AB",Ekivalensi!K54="B",Ekivalensi!K54="BC",Ekivalensi!K54="C",Ekivalensi!K54="CD",Ekivalensi!K54="D",Ekivalensi!K54="E"),VLOOKUP(Ekivalensi!K54,Referensi!$A$2:$B$9,2)*Ekivalensi!I54,"")</f>
        <v/>
      </c>
    </row>
    <row r="48" spans="4:6">
      <c r="D48" s="121" t="str">
        <f>IF(OR(Ekivalensi!F55="A",Ekivalensi!F55="AB",Ekivalensi!F55="B",Ekivalensi!F55="BC",Ekivalensi!F55="C",Ekivalensi!F55="CD",Ekivalensi!F55="D",Ekivalensi!F55="E"),VLOOKUP(Ekivalensi!F55,$A$2:$B$9,2)*Ekivalensi!D55,"")</f>
        <v/>
      </c>
      <c r="F48" s="121" t="str">
        <f>IF(OR(Ekivalensi!K55="A",Ekivalensi!K55="AB",Ekivalensi!K55="B",Ekivalensi!K55="BC",Ekivalensi!K55="C",Ekivalensi!K55="CD",Ekivalensi!K55="D",Ekivalensi!K55="E"),VLOOKUP(Ekivalensi!K55,Referensi!$A$2:$B$9,2)*Ekivalensi!I55,"")</f>
        <v/>
      </c>
    </row>
    <row r="49" spans="4:6">
      <c r="D49" s="121" t="str">
        <f>IF(OR(Ekivalensi!F56="A",Ekivalensi!F56="AB",Ekivalensi!F56="B",Ekivalensi!F56="BC",Ekivalensi!F56="C",Ekivalensi!F56="CD",Ekivalensi!F56="D",Ekivalensi!F56="E"),VLOOKUP(Ekivalensi!F56,$A$2:$B$9,2)*Ekivalensi!D56,"")</f>
        <v/>
      </c>
      <c r="F49" s="121" t="str">
        <f>IF(OR(Ekivalensi!K56="A",Ekivalensi!K56="AB",Ekivalensi!K56="B",Ekivalensi!K56="BC",Ekivalensi!K56="C",Ekivalensi!K56="CD",Ekivalensi!K56="D",Ekivalensi!K56="E"),VLOOKUP(Ekivalensi!K56,Referensi!$A$2:$B$9,2)*Ekivalensi!I56,"")</f>
        <v/>
      </c>
    </row>
    <row r="50" spans="4:6">
      <c r="D50" s="121" t="str">
        <f>IF(OR(Ekivalensi!F57="A",Ekivalensi!F57="AB",Ekivalensi!F57="B",Ekivalensi!F57="BC",Ekivalensi!F57="C",Ekivalensi!F57="CD",Ekivalensi!F57="D",Ekivalensi!F57="E"),VLOOKUP(Ekivalensi!F57,$A$2:$B$9,2)*Ekivalensi!D57,"")</f>
        <v/>
      </c>
      <c r="F50" s="121" t="str">
        <f>IF(OR(Ekivalensi!K57="A",Ekivalensi!K57="AB",Ekivalensi!K57="B",Ekivalensi!K57="BC",Ekivalensi!K57="C",Ekivalensi!K57="CD",Ekivalensi!K57="D",Ekivalensi!K57="E"),VLOOKUP(Ekivalensi!K57,Referensi!$A$2:$B$9,2)*Ekivalensi!I57,"")</f>
        <v/>
      </c>
    </row>
    <row r="51" spans="4:6">
      <c r="D51" s="121" t="str">
        <f>IF(OR(Ekivalensi!F58="A",Ekivalensi!F58="AB",Ekivalensi!F58="B",Ekivalensi!F58="BC",Ekivalensi!F58="C",Ekivalensi!F58="CD",Ekivalensi!F58="D",Ekivalensi!F58="E"),VLOOKUP(Ekivalensi!F58,$A$2:$B$9,2)*Ekivalensi!D58,"")</f>
        <v/>
      </c>
      <c r="F51" s="121" t="str">
        <f>IF(OR(Ekivalensi!K58="A",Ekivalensi!K58="AB",Ekivalensi!K58="B",Ekivalensi!K58="BC",Ekivalensi!K58="C",Ekivalensi!K58="CD",Ekivalensi!K58="D",Ekivalensi!K58="E"),VLOOKUP(Ekivalensi!K58,Referensi!$A$2:$B$9,2)*Ekivalensi!I58,"")</f>
        <v/>
      </c>
    </row>
    <row r="52" spans="4:6">
      <c r="D52" s="121" t="str">
        <f>IF(OR(Ekivalensi!F59="A",Ekivalensi!F59="AB",Ekivalensi!F59="B",Ekivalensi!F59="BC",Ekivalensi!F59="C",Ekivalensi!F59="CD",Ekivalensi!F59="D",Ekivalensi!F59="E"),VLOOKUP(Ekivalensi!F59,$A$2:$B$9,2)*Ekivalensi!D59,"")</f>
        <v/>
      </c>
      <c r="F52" s="121" t="str">
        <f>IF(OR(Ekivalensi!K59="A",Ekivalensi!K59="AB",Ekivalensi!K59="B",Ekivalensi!K59="BC",Ekivalensi!K59="C",Ekivalensi!K59="CD",Ekivalensi!K59="D",Ekivalensi!K59="E"),VLOOKUP(Ekivalensi!K59,Referensi!$A$2:$B$9,2)*Ekivalensi!I59,"")</f>
        <v/>
      </c>
    </row>
    <row r="53" spans="4:6">
      <c r="D53" s="121" t="str">
        <f>IF(OR(Ekivalensi!F60="A",Ekivalensi!F60="AB",Ekivalensi!F60="B",Ekivalensi!F60="BC",Ekivalensi!F60="C",Ekivalensi!F60="CD",Ekivalensi!F60="D",Ekivalensi!F60="E"),VLOOKUP(Ekivalensi!F60,$A$2:$B$9,2)*Ekivalensi!D60,"")</f>
        <v/>
      </c>
      <c r="F53" s="121" t="str">
        <f>IF(OR(Ekivalensi!K60="A",Ekivalensi!K60="AB",Ekivalensi!K60="B",Ekivalensi!K60="BC",Ekivalensi!K60="C",Ekivalensi!K60="CD",Ekivalensi!K60="D",Ekivalensi!K60="E"),VLOOKUP(Ekivalensi!K60,Referensi!$A$2:$B$9,2)*Ekivalensi!I60,"")</f>
        <v/>
      </c>
    </row>
    <row r="54" spans="4:6">
      <c r="D54" s="121" t="str">
        <f>IF(OR(Ekivalensi!F61="A",Ekivalensi!F61="AB",Ekivalensi!F61="B",Ekivalensi!F61="BC",Ekivalensi!F61="C",Ekivalensi!F61="CD",Ekivalensi!F61="D",Ekivalensi!F61="E"),VLOOKUP(Ekivalensi!F61,$A$2:$B$9,2)*Ekivalensi!D61,"")</f>
        <v/>
      </c>
      <c r="F54" s="121" t="str">
        <f>IF(OR(Ekivalensi!K61="A",Ekivalensi!K61="AB",Ekivalensi!K61="B",Ekivalensi!K61="BC",Ekivalensi!K61="C",Ekivalensi!K61="CD",Ekivalensi!K61="D",Ekivalensi!K61="E"),VLOOKUP(Ekivalensi!K61,Referensi!$A$2:$B$9,2)*Ekivalensi!I61,"")</f>
        <v/>
      </c>
    </row>
    <row r="55" spans="4:6">
      <c r="D55" s="121" t="str">
        <f>IF(OR(Ekivalensi!F62="A",Ekivalensi!F62="AB",Ekivalensi!F62="B",Ekivalensi!F62="BC",Ekivalensi!F62="C",Ekivalensi!F62="CD",Ekivalensi!F62="D",Ekivalensi!F62="E"),VLOOKUP(Ekivalensi!F62,$A$2:$B$9,2)*Ekivalensi!D62,"")</f>
        <v/>
      </c>
      <c r="F55" s="121" t="str">
        <f>IF(OR(Ekivalensi!K62="A",Ekivalensi!K62="AB",Ekivalensi!K62="B",Ekivalensi!K62="BC",Ekivalensi!K62="C",Ekivalensi!K62="CD",Ekivalensi!K62="D",Ekivalensi!K62="E"),VLOOKUP(Ekivalensi!K62,Referensi!$A$2:$B$9,2)*Ekivalensi!I62,"")</f>
        <v/>
      </c>
    </row>
    <row r="56" spans="4:6">
      <c r="D56" s="121" t="str">
        <f>IF(OR(Ekivalensi!F63="A",Ekivalensi!F63="AB",Ekivalensi!F63="B",Ekivalensi!F63="BC",Ekivalensi!F63="C",Ekivalensi!F63="CD",Ekivalensi!F63="D",Ekivalensi!F63="E"),VLOOKUP(Ekivalensi!F63,$A$2:$B$9,2)*Ekivalensi!D63,"")</f>
        <v/>
      </c>
      <c r="F56" s="121" t="str">
        <f>IF(OR(Ekivalensi!K63="A",Ekivalensi!K63="AB",Ekivalensi!K63="B",Ekivalensi!K63="BC",Ekivalensi!K63="C",Ekivalensi!K63="CD",Ekivalensi!K63="D",Ekivalensi!K63="E"),VLOOKUP(Ekivalensi!K63,Referensi!$A$2:$B$9,2)*Ekivalensi!I63,"")</f>
        <v/>
      </c>
    </row>
    <row r="57" spans="4:6">
      <c r="D57" s="121" t="str">
        <f>IF(OR(Ekivalensi!F64="A",Ekivalensi!F64="AB",Ekivalensi!F64="B",Ekivalensi!F64="BC",Ekivalensi!F64="C",Ekivalensi!F64="CD",Ekivalensi!F64="D",Ekivalensi!F64="E"),VLOOKUP(Ekivalensi!F64,$A$2:$B$9,2)*Ekivalensi!D64,"")</f>
        <v/>
      </c>
      <c r="F57" s="121" t="str">
        <f>IF(OR(Ekivalensi!K64="A",Ekivalensi!K64="AB",Ekivalensi!K64="B",Ekivalensi!K64="BC",Ekivalensi!K64="C",Ekivalensi!K64="CD",Ekivalensi!K64="D",Ekivalensi!K64="E"),VLOOKUP(Ekivalensi!K64,Referensi!$A$2:$B$9,2)*Ekivalensi!I64,"")</f>
        <v/>
      </c>
    </row>
    <row r="58" spans="4:6">
      <c r="D58" s="121" t="str">
        <f>IF(OR(Ekivalensi!F65="A",Ekivalensi!F65="AB",Ekivalensi!F65="B",Ekivalensi!F65="BC",Ekivalensi!F65="C",Ekivalensi!F65="CD",Ekivalensi!F65="D",Ekivalensi!F65="E"),VLOOKUP(Ekivalensi!F65,$A$2:$B$9,2)*Ekivalensi!D65,"")</f>
        <v/>
      </c>
      <c r="F58" s="121" t="str">
        <f>IF(OR(Ekivalensi!K65="A",Ekivalensi!K65="AB",Ekivalensi!K65="B",Ekivalensi!K65="BC",Ekivalensi!K65="C",Ekivalensi!K65="CD",Ekivalensi!K65="D",Ekivalensi!K65="E"),VLOOKUP(Ekivalensi!K65,Referensi!$A$2:$B$9,2)*Ekivalensi!I65,"")</f>
        <v/>
      </c>
    </row>
    <row r="59" spans="4:6">
      <c r="D59" s="121" t="str">
        <f>IF(OR(Ekivalensi!F66="A",Ekivalensi!F66="AB",Ekivalensi!F66="B",Ekivalensi!F66="BC",Ekivalensi!F66="C",Ekivalensi!F66="CD",Ekivalensi!F66="D",Ekivalensi!F66="E"),VLOOKUP(Ekivalensi!F66,$A$2:$B$9,2)*Ekivalensi!D66,"")</f>
        <v/>
      </c>
      <c r="F59" s="121" t="str">
        <f>IF(OR(Ekivalensi!K66="A",Ekivalensi!K66="AB",Ekivalensi!K66="B",Ekivalensi!K66="BC",Ekivalensi!K66="C",Ekivalensi!K66="CD",Ekivalensi!K66="D",Ekivalensi!K66="E"),VLOOKUP(Ekivalensi!K66,Referensi!$A$2:$B$9,2)*Ekivalensi!I66,"")</f>
        <v/>
      </c>
    </row>
    <row r="60" spans="4:6">
      <c r="D60" s="121" t="str">
        <f>IF(OR(Ekivalensi!F67="A",Ekivalensi!F67="AB",Ekivalensi!F67="B",Ekivalensi!F67="BC",Ekivalensi!F67="C",Ekivalensi!F67="CD",Ekivalensi!F67="D",Ekivalensi!F67="E"),VLOOKUP(Ekivalensi!F67,$A$2:$B$9,2)*Ekivalensi!D67,"")</f>
        <v/>
      </c>
      <c r="F60" s="121" t="str">
        <f>IF(OR(Ekivalensi!K67="A",Ekivalensi!K67="AB",Ekivalensi!K67="B",Ekivalensi!K67="BC",Ekivalensi!K67="C",Ekivalensi!K67="CD",Ekivalensi!K67="D",Ekivalensi!K67="E"),VLOOKUP(Ekivalensi!K67,Referensi!$A$2:$B$9,2)*Ekivalensi!I67,"")</f>
        <v/>
      </c>
    </row>
    <row r="61" spans="4:6">
      <c r="D61" s="121" t="str">
        <f>IF(OR(Ekivalensi!F68="A",Ekivalensi!F68="AB",Ekivalensi!F68="B",Ekivalensi!F68="BC",Ekivalensi!F68="C",Ekivalensi!F68="CD",Ekivalensi!F68="D",Ekivalensi!F68="E"),VLOOKUP(Ekivalensi!F68,$A$2:$B$9,2)*Ekivalensi!D68,"")</f>
        <v/>
      </c>
      <c r="F61" s="121" t="str">
        <f>IF(OR(Ekivalensi!K68="A",Ekivalensi!K68="AB",Ekivalensi!K68="B",Ekivalensi!K68="BC",Ekivalensi!K68="C",Ekivalensi!K68="CD",Ekivalensi!K68="D",Ekivalensi!K68="E"),VLOOKUP(Ekivalensi!K68,Referensi!$A$2:$B$9,2)*Ekivalensi!I68,"")</f>
        <v/>
      </c>
    </row>
    <row r="62" spans="4:6">
      <c r="D62" s="121" t="str">
        <f>IF(OR(Ekivalensi!F69="A",Ekivalensi!F69="AB",Ekivalensi!F69="B",Ekivalensi!F69="BC",Ekivalensi!F69="C",Ekivalensi!F69="CD",Ekivalensi!F69="D",Ekivalensi!F69="E"),VLOOKUP(Ekivalensi!F69,$A$2:$B$9,2)*Ekivalensi!D69,"")</f>
        <v/>
      </c>
      <c r="F62" s="121" t="str">
        <f>IF(OR(Ekivalensi!K69="A",Ekivalensi!K69="AB",Ekivalensi!K69="B",Ekivalensi!K69="BC",Ekivalensi!K69="C",Ekivalensi!K69="CD",Ekivalensi!K69="D",Ekivalensi!K69="E"),VLOOKUP(Ekivalensi!K69,Referensi!$A$2:$B$9,2)*Ekivalensi!I69,"")</f>
        <v/>
      </c>
    </row>
    <row r="63" spans="4:6">
      <c r="D63" s="121" t="str">
        <f>IF(OR(Ekivalensi!F70="A",Ekivalensi!F70="AB",Ekivalensi!F70="B",Ekivalensi!F70="BC",Ekivalensi!F70="C",Ekivalensi!F70="CD",Ekivalensi!F70="D",Ekivalensi!F70="E"),VLOOKUP(Ekivalensi!F70,$A$2:$B$9,2)*Ekivalensi!D70,"")</f>
        <v/>
      </c>
      <c r="F63" s="121" t="str">
        <f>IF(OR(Ekivalensi!K70="A",Ekivalensi!K70="AB",Ekivalensi!K70="B",Ekivalensi!K70="BC",Ekivalensi!K70="C",Ekivalensi!K70="CD",Ekivalensi!K70="D",Ekivalensi!K70="E"),VLOOKUP(Ekivalensi!K70,Referensi!$A$2:$B$9,2)*Ekivalensi!I70,"")</f>
        <v/>
      </c>
    </row>
    <row r="64" spans="4:6">
      <c r="D64" s="121" t="str">
        <f>IF(OR(Ekivalensi!F71="A",Ekivalensi!F71="AB",Ekivalensi!F71="B",Ekivalensi!F71="BC",Ekivalensi!F71="C",Ekivalensi!F71="CD",Ekivalensi!F71="D",Ekivalensi!F71="E"),VLOOKUP(Ekivalensi!F71,$A$2:$B$9,2)*Ekivalensi!D71,"")</f>
        <v/>
      </c>
      <c r="F64" s="121" t="str">
        <f>IF(OR(Ekivalensi!K71="A",Ekivalensi!K71="AB",Ekivalensi!K71="B",Ekivalensi!K71="BC",Ekivalensi!K71="C",Ekivalensi!K71="CD",Ekivalensi!K71="D",Ekivalensi!K71="E"),VLOOKUP(Ekivalensi!K71,Referensi!$A$2:$B$9,2)*Ekivalensi!I71,"")</f>
        <v/>
      </c>
    </row>
    <row r="65" spans="4:6">
      <c r="D65" s="121" t="str">
        <f>IF(OR(Ekivalensi!F72="A",Ekivalensi!F72="AB",Ekivalensi!F72="B",Ekivalensi!F72="BC",Ekivalensi!F72="C",Ekivalensi!F72="CD",Ekivalensi!F72="D",Ekivalensi!F72="E"),VLOOKUP(Ekivalensi!F72,$A$2:$B$9,2)*Ekivalensi!D72,"")</f>
        <v/>
      </c>
      <c r="F65" s="121" t="str">
        <f>IF(OR(Ekivalensi!K72="A",Ekivalensi!K72="AB",Ekivalensi!K72="B",Ekivalensi!K72="BC",Ekivalensi!K72="C",Ekivalensi!K72="CD",Ekivalensi!K72="D",Ekivalensi!K72="E"),VLOOKUP(Ekivalensi!K72,Referensi!$A$2:$B$9,2)*Ekivalensi!I72,"")</f>
        <v/>
      </c>
    </row>
    <row r="66" spans="4:6">
      <c r="D66" s="121" t="str">
        <f>IF(OR(Ekivalensi!F73="A",Ekivalensi!F73="AB",Ekivalensi!F73="B",Ekivalensi!F73="BC",Ekivalensi!F73="C",Ekivalensi!F73="CD",Ekivalensi!F73="D",Ekivalensi!F73="E"),VLOOKUP(Ekivalensi!F73,$A$2:$B$9,2)*Ekivalensi!D73,"")</f>
        <v/>
      </c>
      <c r="F66" s="121" t="str">
        <f>IF(OR(Ekivalensi!K73="A",Ekivalensi!K73="AB",Ekivalensi!K73="B",Ekivalensi!K73="BC",Ekivalensi!K73="C",Ekivalensi!K73="CD",Ekivalensi!K73="D",Ekivalensi!K73="E"),VLOOKUP(Ekivalensi!K73,Referensi!$A$2:$B$9,2)*Ekivalensi!I73,"")</f>
        <v/>
      </c>
    </row>
    <row r="67" spans="4:6">
      <c r="D67" s="121" t="str">
        <f>IF(OR(Ekivalensi!F74="A",Ekivalensi!F74="AB",Ekivalensi!F74="B",Ekivalensi!F74="BC",Ekivalensi!F74="C",Ekivalensi!F74="CD",Ekivalensi!F74="D",Ekivalensi!F74="E"),VLOOKUP(Ekivalensi!F74,$A$2:$B$9,2)*Ekivalensi!D74,"")</f>
        <v/>
      </c>
      <c r="F67" s="121" t="str">
        <f>IF(OR(Ekivalensi!K74="A",Ekivalensi!K74="AB",Ekivalensi!K74="B",Ekivalensi!K74="BC",Ekivalensi!K74="C",Ekivalensi!K74="CD",Ekivalensi!K74="D",Ekivalensi!K74="E"),VLOOKUP(Ekivalensi!K74,Referensi!$A$2:$B$9,2)*Ekivalensi!I74,"")</f>
        <v/>
      </c>
    </row>
    <row r="68" spans="4:6">
      <c r="D68" s="121" t="str">
        <f>IF(OR(Ekivalensi!F75="A",Ekivalensi!F75="AB",Ekivalensi!F75="B",Ekivalensi!F75="BC",Ekivalensi!F75="C",Ekivalensi!F75="CD",Ekivalensi!F75="D",Ekivalensi!F75="E"),VLOOKUP(Ekivalensi!F75,$A$2:$B$9,2)*Ekivalensi!D75,"")</f>
        <v/>
      </c>
      <c r="F68" s="121" t="str">
        <f>IF(OR(Ekivalensi!K75="A",Ekivalensi!K75="AB",Ekivalensi!K75="B",Ekivalensi!K75="BC",Ekivalensi!K75="C",Ekivalensi!K75="CD",Ekivalensi!K75="D",Ekivalensi!K75="E"),VLOOKUP(Ekivalensi!K75,Referensi!$A$2:$B$9,2)*Ekivalensi!I75,"")</f>
        <v/>
      </c>
    </row>
    <row r="69" spans="4:6">
      <c r="D69" s="121" t="str">
        <f>IF(OR(Ekivalensi!F76="A",Ekivalensi!F76="AB",Ekivalensi!F76="B",Ekivalensi!F76="BC",Ekivalensi!F76="C",Ekivalensi!F76="CD",Ekivalensi!F76="D",Ekivalensi!F76="E"),VLOOKUP(Ekivalensi!F76,$A$2:$B$9,2)*Ekivalensi!D76,"")</f>
        <v/>
      </c>
      <c r="F69" s="121" t="str">
        <f>IF(OR(Ekivalensi!K76="A",Ekivalensi!K76="AB",Ekivalensi!K76="B",Ekivalensi!K76="BC",Ekivalensi!K76="C",Ekivalensi!K76="CD",Ekivalensi!K76="D",Ekivalensi!K76="E"),VLOOKUP(Ekivalensi!K76,Referensi!$A$2:$B$9,2)*Ekivalensi!I76,"")</f>
        <v/>
      </c>
    </row>
    <row r="70" spans="4:6">
      <c r="D70" s="121" t="str">
        <f>IF(OR(Ekivalensi!F77="A",Ekivalensi!F77="AB",Ekivalensi!F77="B",Ekivalensi!F77="BC",Ekivalensi!F77="C",Ekivalensi!F77="CD",Ekivalensi!F77="D",Ekivalensi!F77="E"),VLOOKUP(Ekivalensi!F77,$A$2:$B$9,2)*Ekivalensi!D77,"")</f>
        <v/>
      </c>
      <c r="F70" s="121" t="str">
        <f>IF(OR(Ekivalensi!K77="A",Ekivalensi!K77="AB",Ekivalensi!K77="B",Ekivalensi!K77="BC",Ekivalensi!K77="C",Ekivalensi!K77="CD",Ekivalensi!K77="D",Ekivalensi!K77="E"),VLOOKUP(Ekivalensi!K77,Referensi!$A$2:$B$9,2)*Ekivalensi!I77,"")</f>
        <v/>
      </c>
    </row>
    <row r="71" spans="4:6">
      <c r="D71" s="121" t="str">
        <f>IF(OR(Ekivalensi!F78="A",Ekivalensi!F78="AB",Ekivalensi!F78="B",Ekivalensi!F78="BC",Ekivalensi!F78="C",Ekivalensi!F78="CD",Ekivalensi!F78="D",Ekivalensi!F78="E"),VLOOKUP(Ekivalensi!F78,$A$2:$B$9,2)*Ekivalensi!D78,"")</f>
        <v/>
      </c>
      <c r="F71" s="121" t="str">
        <f>IF(OR(Ekivalensi!K78="A",Ekivalensi!K78="AB",Ekivalensi!K78="B",Ekivalensi!K78="BC",Ekivalensi!K78="C",Ekivalensi!K78="CD",Ekivalensi!K78="D",Ekivalensi!K78="E"),VLOOKUP(Ekivalensi!K78,Referensi!$A$2:$B$9,2)*Ekivalensi!I78,"")</f>
        <v/>
      </c>
    </row>
    <row r="72" spans="4:6">
      <c r="D72" s="122" t="str">
        <f>IF(OR(Ekivalensi!F79="A",Ekivalensi!F79="AB",Ekivalensi!F79="B",Ekivalensi!F79="BC",Ekivalensi!F79="C",Ekivalensi!F79="CD",Ekivalensi!F79="D",Ekivalensi!F79="E"),VLOOKUP(Ekivalensi!F79,$A$2:$B$9,2)*Ekivalensi!D79,"")</f>
        <v/>
      </c>
      <c r="F72" s="122" t="str">
        <f>IF(OR(Ekivalensi!K79="A",Ekivalensi!K79="AB",Ekivalensi!K79="B",Ekivalensi!K79="BC",Ekivalensi!K79="C",Ekivalensi!K79="CD",Ekivalensi!K79="D",Ekivalensi!K79="E"),VLOOKUP(Ekivalensi!K79,Referensi!$A$2:$B$9,2)*Ekivalensi!I79,"")</f>
        <v/>
      </c>
    </row>
    <row r="73" spans="4:6">
      <c r="D73">
        <f>SUM(D2:D72)</f>
        <v>0</v>
      </c>
      <c r="F73">
        <f>SUM(F2:F72)</f>
        <v>0</v>
      </c>
    </row>
  </sheetData>
  <sheetProtection password="8D53" sheet="1" objects="1" scenarios="1" selectLockedCells="1" selectUnlockedCell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topLeftCell="A31" zoomScale="85" zoomScaleNormal="85" workbookViewId="0">
      <selection activeCell="A18" sqref="A18"/>
    </sheetView>
  </sheetViews>
  <sheetFormatPr defaultRowHeight="14.4"/>
  <cols>
    <col min="1" max="1" width="5.109375" customWidth="1"/>
    <col min="2" max="2" width="12.6640625" customWidth="1"/>
    <col min="3" max="3" width="28.6640625" customWidth="1"/>
    <col min="4" max="4" width="6.5546875" customWidth="1"/>
    <col min="5" max="5" width="6.6640625" customWidth="1"/>
    <col min="6" max="6" width="7.6640625" customWidth="1"/>
    <col min="7" max="7" width="12.6640625" customWidth="1"/>
    <col min="8" max="8" width="28.6640625" customWidth="1"/>
    <col min="9" max="9" width="5.6640625" customWidth="1"/>
    <col min="10" max="10" width="6.6640625" customWidth="1"/>
    <col min="11" max="11" width="7.6640625" customWidth="1"/>
  </cols>
  <sheetData>
    <row r="1" spans="1:11" ht="12" customHeight="1">
      <c r="A1" s="267" t="s">
        <v>217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" customHeight="1">
      <c r="A2" s="262" t="s">
        <v>240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0.199999999999999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0.95" customHeight="1">
      <c r="A4" s="84" t="s">
        <v>228</v>
      </c>
      <c r="B4" s="268" t="s">
        <v>231</v>
      </c>
      <c r="C4" s="268"/>
      <c r="D4" s="22"/>
      <c r="E4" s="22"/>
      <c r="F4" s="21"/>
      <c r="G4" s="23" t="s">
        <v>229</v>
      </c>
      <c r="H4" s="134" t="s">
        <v>232</v>
      </c>
      <c r="I4" s="21"/>
      <c r="J4" s="21"/>
      <c r="K4" s="21"/>
    </row>
    <row r="5" spans="1:11" ht="10.95" customHeight="1">
      <c r="A5" s="84" t="s">
        <v>218</v>
      </c>
      <c r="B5" s="269" t="s">
        <v>231</v>
      </c>
      <c r="C5" s="269"/>
      <c r="D5" s="7"/>
      <c r="E5" s="4"/>
      <c r="G5" s="23" t="s">
        <v>230</v>
      </c>
      <c r="H5" s="134" t="s">
        <v>232</v>
      </c>
      <c r="K5" t="s">
        <v>299</v>
      </c>
    </row>
    <row r="6" spans="1:11" ht="10.199999999999999" customHeight="1" thickBot="1">
      <c r="A6" s="83"/>
      <c r="B6" s="83"/>
      <c r="C6" s="2"/>
      <c r="D6" s="7"/>
      <c r="E6" s="4"/>
    </row>
    <row r="7" spans="1:11" ht="16.2" customHeight="1" thickTop="1" thickBot="1">
      <c r="A7" s="8" t="s">
        <v>16</v>
      </c>
      <c r="B7" s="9" t="s">
        <v>15</v>
      </c>
      <c r="C7" s="9" t="s">
        <v>14</v>
      </c>
      <c r="D7" s="10" t="s">
        <v>13</v>
      </c>
      <c r="E7" s="11" t="s">
        <v>17</v>
      </c>
      <c r="F7" s="12" t="s">
        <v>18</v>
      </c>
      <c r="G7" s="13" t="s">
        <v>15</v>
      </c>
      <c r="H7" s="9" t="s">
        <v>14</v>
      </c>
      <c r="I7" s="9" t="s">
        <v>13</v>
      </c>
      <c r="J7" s="11" t="s">
        <v>17</v>
      </c>
      <c r="K7" s="12" t="s">
        <v>18</v>
      </c>
    </row>
    <row r="8" spans="1:11" ht="12" customHeight="1" thickTop="1">
      <c r="A8" s="14"/>
      <c r="B8" s="15"/>
      <c r="C8" s="16" t="s">
        <v>145</v>
      </c>
      <c r="D8" s="17"/>
      <c r="E8" s="18"/>
      <c r="F8" s="19"/>
      <c r="G8" s="20"/>
      <c r="H8" s="16" t="s">
        <v>146</v>
      </c>
      <c r="I8" s="15"/>
      <c r="J8" s="18"/>
      <c r="K8" s="19"/>
    </row>
    <row r="9" spans="1:11" ht="11.7" customHeight="1">
      <c r="A9" s="151">
        <v>1</v>
      </c>
      <c r="B9" s="152" t="s">
        <v>6</v>
      </c>
      <c r="C9" s="153" t="s">
        <v>0</v>
      </c>
      <c r="D9" s="152">
        <v>2</v>
      </c>
      <c r="E9" s="154">
        <v>1</v>
      </c>
      <c r="F9" s="155"/>
      <c r="G9" s="156" t="s">
        <v>128</v>
      </c>
      <c r="H9" s="157" t="s">
        <v>0</v>
      </c>
      <c r="I9" s="158">
        <v>3</v>
      </c>
      <c r="J9" s="154">
        <v>1</v>
      </c>
      <c r="K9" s="155"/>
    </row>
    <row r="10" spans="1:11" s="37" customFormat="1" ht="11.7" customHeight="1">
      <c r="A10" s="159">
        <v>2</v>
      </c>
      <c r="B10" s="160" t="s">
        <v>7</v>
      </c>
      <c r="C10" s="161" t="s">
        <v>144</v>
      </c>
      <c r="D10" s="160">
        <v>2</v>
      </c>
      <c r="E10" s="162">
        <v>1</v>
      </c>
      <c r="F10" s="163"/>
      <c r="G10" s="164" t="s">
        <v>313</v>
      </c>
      <c r="H10" s="165" t="s">
        <v>1</v>
      </c>
      <c r="I10" s="166">
        <v>3</v>
      </c>
      <c r="J10" s="167">
        <v>1</v>
      </c>
      <c r="K10" s="168"/>
    </row>
    <row r="11" spans="1:11" s="37" customFormat="1" ht="11.7" customHeight="1">
      <c r="A11" s="159">
        <v>3</v>
      </c>
      <c r="B11" s="160" t="s">
        <v>8</v>
      </c>
      <c r="C11" s="161" t="s">
        <v>2</v>
      </c>
      <c r="D11" s="160">
        <v>3</v>
      </c>
      <c r="E11" s="162">
        <v>1</v>
      </c>
      <c r="F11" s="163"/>
      <c r="G11" s="169" t="s">
        <v>241</v>
      </c>
      <c r="H11" s="170" t="s">
        <v>2</v>
      </c>
      <c r="I11" s="171">
        <v>3</v>
      </c>
      <c r="J11" s="162">
        <v>1</v>
      </c>
      <c r="K11" s="163"/>
    </row>
    <row r="12" spans="1:11" s="37" customFormat="1" ht="11.7" customHeight="1">
      <c r="A12" s="159">
        <v>4</v>
      </c>
      <c r="B12" s="160" t="s">
        <v>9</v>
      </c>
      <c r="C12" s="161" t="s">
        <v>3</v>
      </c>
      <c r="D12" s="160">
        <v>3</v>
      </c>
      <c r="E12" s="162">
        <v>1</v>
      </c>
      <c r="F12" s="163"/>
      <c r="G12" s="169" t="s">
        <v>242</v>
      </c>
      <c r="H12" s="170" t="s">
        <v>3</v>
      </c>
      <c r="I12" s="171">
        <v>3</v>
      </c>
      <c r="J12" s="162">
        <v>1</v>
      </c>
      <c r="K12" s="163"/>
    </row>
    <row r="13" spans="1:11" s="37" customFormat="1" ht="11.7" customHeight="1">
      <c r="A13" s="159">
        <v>5</v>
      </c>
      <c r="B13" s="160" t="s">
        <v>10</v>
      </c>
      <c r="C13" s="161" t="s">
        <v>4</v>
      </c>
      <c r="D13" s="160">
        <v>2</v>
      </c>
      <c r="E13" s="162">
        <v>1</v>
      </c>
      <c r="F13" s="163"/>
      <c r="G13" s="169" t="s">
        <v>243</v>
      </c>
      <c r="H13" s="172" t="s">
        <v>125</v>
      </c>
      <c r="I13" s="160">
        <v>2</v>
      </c>
      <c r="J13" s="162">
        <v>1</v>
      </c>
      <c r="K13" s="163"/>
    </row>
    <row r="14" spans="1:11" s="37" customFormat="1" ht="11.7" customHeight="1">
      <c r="A14" s="159">
        <v>6</v>
      </c>
      <c r="B14" s="160" t="s">
        <v>11</v>
      </c>
      <c r="C14" s="161" t="s">
        <v>5</v>
      </c>
      <c r="D14" s="160">
        <v>3</v>
      </c>
      <c r="E14" s="162">
        <v>1</v>
      </c>
      <c r="F14" s="163"/>
      <c r="G14" s="169" t="s">
        <v>249</v>
      </c>
      <c r="H14" s="161" t="s">
        <v>5</v>
      </c>
      <c r="I14" s="160">
        <v>3</v>
      </c>
      <c r="J14" s="162">
        <v>2</v>
      </c>
      <c r="K14" s="163"/>
    </row>
    <row r="15" spans="1:11" s="37" customFormat="1" ht="11.7" customHeight="1">
      <c r="A15" s="173">
        <v>7</v>
      </c>
      <c r="B15" s="166" t="s">
        <v>12</v>
      </c>
      <c r="C15" s="165" t="s">
        <v>219</v>
      </c>
      <c r="D15" s="166">
        <v>3</v>
      </c>
      <c r="E15" s="167">
        <v>1</v>
      </c>
      <c r="F15" s="174"/>
      <c r="G15" s="175" t="s">
        <v>251</v>
      </c>
      <c r="H15" s="165" t="s">
        <v>219</v>
      </c>
      <c r="I15" s="166">
        <v>3</v>
      </c>
      <c r="J15" s="167">
        <v>1</v>
      </c>
      <c r="K15" s="174"/>
    </row>
    <row r="16" spans="1:11" s="37" customFormat="1" ht="11.7" customHeight="1">
      <c r="A16" s="173">
        <v>8</v>
      </c>
      <c r="B16" s="176" t="s">
        <v>227</v>
      </c>
      <c r="C16" s="177" t="s">
        <v>131</v>
      </c>
      <c r="D16" s="176">
        <v>0</v>
      </c>
      <c r="E16" s="167">
        <v>1</v>
      </c>
      <c r="F16" s="174"/>
      <c r="G16" s="175" t="s">
        <v>130</v>
      </c>
      <c r="H16" s="177" t="s">
        <v>131</v>
      </c>
      <c r="I16" s="176">
        <v>1</v>
      </c>
      <c r="J16" s="167">
        <v>1</v>
      </c>
      <c r="K16" s="174"/>
    </row>
    <row r="17" spans="1:11" s="37" customFormat="1" ht="11.7" customHeight="1">
      <c r="A17" s="151">
        <v>9</v>
      </c>
      <c r="B17" s="152" t="s">
        <v>26</v>
      </c>
      <c r="C17" s="153" t="s">
        <v>19</v>
      </c>
      <c r="D17" s="152">
        <v>2</v>
      </c>
      <c r="E17" s="154">
        <v>2</v>
      </c>
      <c r="F17" s="155"/>
      <c r="G17" s="156" t="s">
        <v>245</v>
      </c>
      <c r="H17" s="157" t="s">
        <v>19</v>
      </c>
      <c r="I17" s="158">
        <v>2</v>
      </c>
      <c r="J17" s="154">
        <v>1</v>
      </c>
      <c r="K17" s="155"/>
    </row>
    <row r="18" spans="1:11" s="37" customFormat="1" ht="11.7" customHeight="1">
      <c r="A18" s="51">
        <v>10</v>
      </c>
      <c r="B18" s="52" t="s">
        <v>27</v>
      </c>
      <c r="C18" s="53" t="s">
        <v>20</v>
      </c>
      <c r="D18" s="52">
        <v>2</v>
      </c>
      <c r="E18" s="54">
        <v>2</v>
      </c>
      <c r="F18" s="130"/>
      <c r="G18" s="59" t="s">
        <v>246</v>
      </c>
      <c r="H18" s="56" t="s">
        <v>132</v>
      </c>
      <c r="I18" s="57">
        <v>2</v>
      </c>
      <c r="J18" s="54">
        <v>2</v>
      </c>
      <c r="K18" s="130"/>
    </row>
    <row r="19" spans="1:11" s="37" customFormat="1" ht="11.7" customHeight="1">
      <c r="A19" s="51">
        <v>11</v>
      </c>
      <c r="B19" s="52" t="s">
        <v>28</v>
      </c>
      <c r="C19" s="53" t="s">
        <v>21</v>
      </c>
      <c r="D19" s="52">
        <v>1</v>
      </c>
      <c r="E19" s="54">
        <v>2</v>
      </c>
      <c r="F19" s="130"/>
      <c r="G19" s="59" t="s">
        <v>247</v>
      </c>
      <c r="H19" s="56" t="s">
        <v>21</v>
      </c>
      <c r="I19" s="57">
        <v>1</v>
      </c>
      <c r="J19" s="54">
        <v>2</v>
      </c>
      <c r="K19" s="130"/>
    </row>
    <row r="20" spans="1:11" s="37" customFormat="1" ht="11.7" customHeight="1">
      <c r="A20" s="60">
        <v>12</v>
      </c>
      <c r="B20" s="61" t="s">
        <v>29</v>
      </c>
      <c r="C20" s="62" t="s">
        <v>143</v>
      </c>
      <c r="D20" s="61">
        <v>2</v>
      </c>
      <c r="E20" s="73">
        <v>2</v>
      </c>
      <c r="F20" s="131"/>
      <c r="G20" s="59" t="s">
        <v>244</v>
      </c>
      <c r="H20" s="56" t="s">
        <v>147</v>
      </c>
      <c r="I20" s="57">
        <v>2</v>
      </c>
      <c r="J20" s="54">
        <v>1</v>
      </c>
      <c r="K20" s="130"/>
    </row>
    <row r="21" spans="1:11" s="37" customFormat="1" ht="11.7" customHeight="1">
      <c r="A21" s="51">
        <v>13</v>
      </c>
      <c r="B21" s="52" t="s">
        <v>30</v>
      </c>
      <c r="C21" s="53" t="s">
        <v>22</v>
      </c>
      <c r="D21" s="52">
        <v>3</v>
      </c>
      <c r="E21" s="54">
        <v>2</v>
      </c>
      <c r="F21" s="130"/>
      <c r="G21" s="59" t="s">
        <v>248</v>
      </c>
      <c r="H21" s="56" t="s">
        <v>22</v>
      </c>
      <c r="I21" s="57">
        <v>3</v>
      </c>
      <c r="J21" s="54">
        <v>2</v>
      </c>
      <c r="K21" s="130"/>
    </row>
    <row r="22" spans="1:11" s="37" customFormat="1" ht="11.7" customHeight="1">
      <c r="A22" s="51">
        <v>14</v>
      </c>
      <c r="B22" s="52" t="s">
        <v>31</v>
      </c>
      <c r="C22" s="53" t="s">
        <v>23</v>
      </c>
      <c r="D22" s="52">
        <v>3</v>
      </c>
      <c r="E22" s="54">
        <v>2</v>
      </c>
      <c r="F22" s="130"/>
      <c r="G22" s="59" t="s">
        <v>277</v>
      </c>
      <c r="H22" s="53" t="s">
        <v>23</v>
      </c>
      <c r="I22" s="52">
        <v>3</v>
      </c>
      <c r="J22" s="54">
        <v>6</v>
      </c>
      <c r="K22" s="130"/>
    </row>
    <row r="23" spans="1:11" s="37" customFormat="1" ht="11.7" customHeight="1">
      <c r="A23" s="63">
        <v>15</v>
      </c>
      <c r="B23" s="64" t="s">
        <v>32</v>
      </c>
      <c r="C23" s="65" t="s">
        <v>24</v>
      </c>
      <c r="D23" s="64">
        <v>3</v>
      </c>
      <c r="E23" s="66">
        <v>2</v>
      </c>
      <c r="F23" s="132"/>
      <c r="G23" s="67" t="s">
        <v>252</v>
      </c>
      <c r="H23" s="74" t="s">
        <v>24</v>
      </c>
      <c r="I23" s="75">
        <v>3</v>
      </c>
      <c r="J23" s="66">
        <v>2</v>
      </c>
      <c r="K23" s="132"/>
    </row>
    <row r="24" spans="1:11" s="37" customFormat="1" ht="11.7" customHeight="1">
      <c r="A24" s="63">
        <v>16</v>
      </c>
      <c r="B24" s="64" t="s">
        <v>33</v>
      </c>
      <c r="C24" s="65" t="s">
        <v>25</v>
      </c>
      <c r="D24" s="64">
        <v>3</v>
      </c>
      <c r="E24" s="66">
        <v>2</v>
      </c>
      <c r="F24" s="132"/>
      <c r="G24" s="67" t="s">
        <v>250</v>
      </c>
      <c r="H24" s="74" t="s">
        <v>25</v>
      </c>
      <c r="I24" s="75">
        <v>3</v>
      </c>
      <c r="J24" s="66">
        <v>2</v>
      </c>
      <c r="K24" s="132"/>
    </row>
    <row r="25" spans="1:11" s="37" customFormat="1" ht="11.7" customHeight="1">
      <c r="A25" s="44">
        <v>17</v>
      </c>
      <c r="B25" s="45" t="s">
        <v>41</v>
      </c>
      <c r="C25" s="46" t="s">
        <v>34</v>
      </c>
      <c r="D25" s="45">
        <v>3</v>
      </c>
      <c r="E25" s="81">
        <v>3</v>
      </c>
      <c r="F25" s="129"/>
      <c r="G25" s="48" t="s">
        <v>253</v>
      </c>
      <c r="H25" s="49" t="s">
        <v>34</v>
      </c>
      <c r="I25" s="50">
        <v>3</v>
      </c>
      <c r="J25" s="47">
        <v>3</v>
      </c>
      <c r="K25" s="129"/>
    </row>
    <row r="26" spans="1:11" s="37" customFormat="1" ht="11.7" customHeight="1">
      <c r="A26" s="51">
        <v>18</v>
      </c>
      <c r="B26" s="52" t="s">
        <v>42</v>
      </c>
      <c r="C26" s="53" t="s">
        <v>35</v>
      </c>
      <c r="D26" s="52">
        <v>4</v>
      </c>
      <c r="E26" s="78">
        <v>3</v>
      </c>
      <c r="F26" s="130"/>
      <c r="G26" s="59" t="s">
        <v>254</v>
      </c>
      <c r="H26" s="56" t="s">
        <v>35</v>
      </c>
      <c r="I26" s="57">
        <v>4</v>
      </c>
      <c r="J26" s="54">
        <v>3</v>
      </c>
      <c r="K26" s="130"/>
    </row>
    <row r="27" spans="1:11" s="37" customFormat="1" ht="11.7" customHeight="1">
      <c r="A27" s="51">
        <v>19</v>
      </c>
      <c r="B27" s="52" t="s">
        <v>43</v>
      </c>
      <c r="C27" s="53" t="s">
        <v>36</v>
      </c>
      <c r="D27" s="52">
        <v>2</v>
      </c>
      <c r="E27" s="78">
        <v>3</v>
      </c>
      <c r="F27" s="130"/>
      <c r="G27" s="59" t="s">
        <v>263</v>
      </c>
      <c r="H27" s="58" t="s">
        <v>36</v>
      </c>
      <c r="I27" s="52">
        <v>3</v>
      </c>
      <c r="J27" s="54">
        <v>4</v>
      </c>
      <c r="K27" s="130"/>
    </row>
    <row r="28" spans="1:11" s="37" customFormat="1" ht="11.7" customHeight="1">
      <c r="A28" s="51">
        <v>20</v>
      </c>
      <c r="B28" s="52" t="s">
        <v>44</v>
      </c>
      <c r="C28" s="53" t="s">
        <v>37</v>
      </c>
      <c r="D28" s="52">
        <v>3</v>
      </c>
      <c r="E28" s="78">
        <v>3</v>
      </c>
      <c r="F28" s="130"/>
      <c r="G28" s="59" t="s">
        <v>255</v>
      </c>
      <c r="H28" s="56" t="s">
        <v>37</v>
      </c>
      <c r="I28" s="57">
        <v>3</v>
      </c>
      <c r="J28" s="54">
        <v>3</v>
      </c>
      <c r="K28" s="130"/>
    </row>
    <row r="29" spans="1:11" s="37" customFormat="1" ht="11.7" customHeight="1">
      <c r="A29" s="51">
        <v>21</v>
      </c>
      <c r="B29" s="52" t="s">
        <v>45</v>
      </c>
      <c r="C29" s="53" t="s">
        <v>38</v>
      </c>
      <c r="D29" s="52">
        <v>2</v>
      </c>
      <c r="E29" s="78">
        <v>3</v>
      </c>
      <c r="F29" s="130"/>
      <c r="G29" s="59" t="s">
        <v>278</v>
      </c>
      <c r="H29" s="53" t="s">
        <v>38</v>
      </c>
      <c r="I29" s="52">
        <v>2</v>
      </c>
      <c r="J29" s="54">
        <v>6</v>
      </c>
      <c r="K29" s="130"/>
    </row>
    <row r="30" spans="1:11" s="37" customFormat="1" ht="11.7" customHeight="1">
      <c r="A30" s="63">
        <v>22</v>
      </c>
      <c r="B30" s="64" t="s">
        <v>46</v>
      </c>
      <c r="C30" s="65" t="s">
        <v>39</v>
      </c>
      <c r="D30" s="64">
        <v>2</v>
      </c>
      <c r="E30" s="79">
        <v>3</v>
      </c>
      <c r="F30" s="132"/>
      <c r="G30" s="67" t="s">
        <v>256</v>
      </c>
      <c r="H30" s="74" t="s">
        <v>39</v>
      </c>
      <c r="I30" s="75">
        <v>2</v>
      </c>
      <c r="J30" s="66">
        <v>3</v>
      </c>
      <c r="K30" s="132"/>
    </row>
    <row r="31" spans="1:11" s="37" customFormat="1" ht="11.7" customHeight="1">
      <c r="A31" s="63">
        <v>23</v>
      </c>
      <c r="B31" s="64" t="s">
        <v>47</v>
      </c>
      <c r="C31" s="65" t="s">
        <v>40</v>
      </c>
      <c r="D31" s="64">
        <v>2</v>
      </c>
      <c r="E31" s="79">
        <v>3</v>
      </c>
      <c r="F31" s="132"/>
      <c r="G31" s="67" t="s">
        <v>257</v>
      </c>
      <c r="H31" s="74" t="s">
        <v>40</v>
      </c>
      <c r="I31" s="75">
        <v>2</v>
      </c>
      <c r="J31" s="66">
        <v>3</v>
      </c>
      <c r="K31" s="132"/>
    </row>
    <row r="32" spans="1:11" s="37" customFormat="1" ht="11.7" customHeight="1">
      <c r="A32" s="44">
        <v>24</v>
      </c>
      <c r="B32" s="45" t="s">
        <v>63</v>
      </c>
      <c r="C32" s="46" t="s">
        <v>48</v>
      </c>
      <c r="D32" s="45">
        <v>3</v>
      </c>
      <c r="E32" s="81">
        <v>4</v>
      </c>
      <c r="F32" s="129"/>
      <c r="G32" s="48" t="s">
        <v>259</v>
      </c>
      <c r="H32" s="49" t="s">
        <v>135</v>
      </c>
      <c r="I32" s="50">
        <v>3</v>
      </c>
      <c r="J32" s="47">
        <v>4</v>
      </c>
      <c r="K32" s="129"/>
    </row>
    <row r="33" spans="1:11" s="37" customFormat="1" ht="11.7" customHeight="1">
      <c r="A33" s="51">
        <v>25</v>
      </c>
      <c r="B33" s="52" t="s">
        <v>64</v>
      </c>
      <c r="C33" s="53" t="s">
        <v>49</v>
      </c>
      <c r="D33" s="52">
        <v>3</v>
      </c>
      <c r="E33" s="78">
        <v>4</v>
      </c>
      <c r="F33" s="130"/>
      <c r="G33" s="59" t="s">
        <v>260</v>
      </c>
      <c r="H33" s="56" t="s">
        <v>49</v>
      </c>
      <c r="I33" s="57">
        <v>3</v>
      </c>
      <c r="J33" s="54">
        <v>4</v>
      </c>
      <c r="K33" s="130"/>
    </row>
    <row r="34" spans="1:11" s="37" customFormat="1" ht="11.7" customHeight="1">
      <c r="A34" s="51">
        <v>26</v>
      </c>
      <c r="B34" s="52" t="s">
        <v>65</v>
      </c>
      <c r="C34" s="53" t="s">
        <v>50</v>
      </c>
      <c r="D34" s="52">
        <v>3</v>
      </c>
      <c r="E34" s="78">
        <v>4</v>
      </c>
      <c r="F34" s="130"/>
      <c r="G34" s="59" t="s">
        <v>261</v>
      </c>
      <c r="H34" s="56" t="s">
        <v>136</v>
      </c>
      <c r="I34" s="57">
        <v>3</v>
      </c>
      <c r="J34" s="54">
        <v>4</v>
      </c>
      <c r="K34" s="130"/>
    </row>
    <row r="35" spans="1:11" s="37" customFormat="1" ht="11.7" customHeight="1">
      <c r="A35" s="51">
        <v>27</v>
      </c>
      <c r="B35" s="52" t="s">
        <v>66</v>
      </c>
      <c r="C35" s="53" t="s">
        <v>51</v>
      </c>
      <c r="D35" s="52">
        <v>2</v>
      </c>
      <c r="E35" s="78">
        <v>4</v>
      </c>
      <c r="F35" s="130"/>
      <c r="G35" s="59" t="s">
        <v>269</v>
      </c>
      <c r="H35" s="53" t="s">
        <v>51</v>
      </c>
      <c r="I35" s="52">
        <v>2</v>
      </c>
      <c r="J35" s="54">
        <v>5</v>
      </c>
      <c r="K35" s="130"/>
    </row>
    <row r="36" spans="1:11" s="37" customFormat="1" ht="11.7" customHeight="1">
      <c r="A36" s="51">
        <v>28</v>
      </c>
      <c r="B36" s="52" t="s">
        <v>67</v>
      </c>
      <c r="C36" s="53" t="s">
        <v>52</v>
      </c>
      <c r="D36" s="52">
        <v>2</v>
      </c>
      <c r="E36" s="78">
        <v>4</v>
      </c>
      <c r="F36" s="130"/>
      <c r="G36" s="59" t="s">
        <v>264</v>
      </c>
      <c r="H36" s="56" t="s">
        <v>52</v>
      </c>
      <c r="I36" s="57">
        <v>2</v>
      </c>
      <c r="J36" s="54">
        <v>4</v>
      </c>
      <c r="K36" s="130"/>
    </row>
    <row r="37" spans="1:11" s="37" customFormat="1" ht="11.7" customHeight="1">
      <c r="A37" s="51">
        <v>29</v>
      </c>
      <c r="B37" s="52" t="s">
        <v>68</v>
      </c>
      <c r="C37" s="53" t="s">
        <v>53</v>
      </c>
      <c r="D37" s="52">
        <v>2</v>
      </c>
      <c r="E37" s="78">
        <v>4</v>
      </c>
      <c r="F37" s="130"/>
      <c r="G37" s="59" t="s">
        <v>270</v>
      </c>
      <c r="H37" s="53" t="s">
        <v>53</v>
      </c>
      <c r="I37" s="52">
        <v>2</v>
      </c>
      <c r="J37" s="54">
        <v>5</v>
      </c>
      <c r="K37" s="130"/>
    </row>
    <row r="38" spans="1:11" s="37" customFormat="1" ht="11.7" customHeight="1">
      <c r="A38" s="63">
        <v>30</v>
      </c>
      <c r="B38" s="64" t="s">
        <v>69</v>
      </c>
      <c r="C38" s="65" t="s">
        <v>54</v>
      </c>
      <c r="D38" s="64">
        <v>2</v>
      </c>
      <c r="E38" s="79">
        <v>4</v>
      </c>
      <c r="F38" s="132"/>
      <c r="G38" s="67" t="s">
        <v>262</v>
      </c>
      <c r="H38" s="74" t="s">
        <v>54</v>
      </c>
      <c r="I38" s="75">
        <v>2</v>
      </c>
      <c r="J38" s="66">
        <v>4</v>
      </c>
      <c r="K38" s="132"/>
    </row>
    <row r="39" spans="1:11" s="37" customFormat="1" ht="11.7" customHeight="1">
      <c r="A39" s="44">
        <v>31</v>
      </c>
      <c r="B39" s="45" t="s">
        <v>70</v>
      </c>
      <c r="C39" s="46" t="s">
        <v>55</v>
      </c>
      <c r="D39" s="45">
        <v>2</v>
      </c>
      <c r="E39" s="81">
        <v>5</v>
      </c>
      <c r="F39" s="129"/>
      <c r="G39" s="48" t="s">
        <v>129</v>
      </c>
      <c r="H39" s="49" t="s">
        <v>127</v>
      </c>
      <c r="I39" s="45">
        <v>2</v>
      </c>
      <c r="J39" s="47">
        <v>1</v>
      </c>
      <c r="K39" s="129"/>
    </row>
    <row r="40" spans="1:11" s="37" customFormat="1" ht="11.7" customHeight="1">
      <c r="A40" s="276">
        <v>32</v>
      </c>
      <c r="B40" s="277" t="s">
        <v>71</v>
      </c>
      <c r="C40" s="278" t="s">
        <v>56</v>
      </c>
      <c r="D40" s="277">
        <v>3</v>
      </c>
      <c r="E40" s="279">
        <v>5</v>
      </c>
      <c r="F40" s="280"/>
      <c r="G40" s="59" t="s">
        <v>265</v>
      </c>
      <c r="H40" s="58" t="s">
        <v>126</v>
      </c>
      <c r="I40" s="52">
        <v>2</v>
      </c>
      <c r="J40" s="54">
        <v>4</v>
      </c>
      <c r="K40" s="130"/>
    </row>
    <row r="41" spans="1:11" s="37" customFormat="1" ht="11.7" customHeight="1">
      <c r="A41" s="276"/>
      <c r="B41" s="277"/>
      <c r="C41" s="278"/>
      <c r="D41" s="277"/>
      <c r="E41" s="279"/>
      <c r="F41" s="280"/>
      <c r="G41" s="59" t="s">
        <v>267</v>
      </c>
      <c r="H41" s="56" t="s">
        <v>148</v>
      </c>
      <c r="I41" s="57">
        <v>2</v>
      </c>
      <c r="J41" s="54">
        <v>5</v>
      </c>
      <c r="K41" s="130"/>
    </row>
    <row r="42" spans="1:11" s="37" customFormat="1" ht="11.7" customHeight="1">
      <c r="A42" s="51">
        <v>33</v>
      </c>
      <c r="B42" s="52" t="s">
        <v>72</v>
      </c>
      <c r="C42" s="53" t="s">
        <v>57</v>
      </c>
      <c r="D42" s="52">
        <v>3</v>
      </c>
      <c r="E42" s="78">
        <v>5</v>
      </c>
      <c r="F42" s="130"/>
      <c r="G42" s="59" t="s">
        <v>268</v>
      </c>
      <c r="H42" s="56" t="s">
        <v>57</v>
      </c>
      <c r="I42" s="57">
        <v>3</v>
      </c>
      <c r="J42" s="54">
        <v>5</v>
      </c>
      <c r="K42" s="130"/>
    </row>
    <row r="43" spans="1:11" s="37" customFormat="1" ht="11.7" customHeight="1">
      <c r="A43" s="51">
        <v>34</v>
      </c>
      <c r="B43" s="52" t="s">
        <v>73</v>
      </c>
      <c r="C43" s="53" t="s">
        <v>58</v>
      </c>
      <c r="D43" s="52">
        <v>3</v>
      </c>
      <c r="E43" s="78">
        <v>5</v>
      </c>
      <c r="F43" s="130"/>
      <c r="G43" s="59" t="s">
        <v>258</v>
      </c>
      <c r="H43" s="58" t="s">
        <v>58</v>
      </c>
      <c r="I43" s="52">
        <v>2</v>
      </c>
      <c r="J43" s="54">
        <v>3</v>
      </c>
      <c r="K43" s="130"/>
    </row>
    <row r="44" spans="1:11" s="37" customFormat="1" ht="11.7" customHeight="1">
      <c r="A44" s="51">
        <v>35</v>
      </c>
      <c r="B44" s="52" t="s">
        <v>74</v>
      </c>
      <c r="C44" s="53" t="s">
        <v>59</v>
      </c>
      <c r="D44" s="52">
        <v>2</v>
      </c>
      <c r="E44" s="78">
        <v>5</v>
      </c>
      <c r="F44" s="130"/>
      <c r="G44" s="59" t="s">
        <v>282</v>
      </c>
      <c r="H44" s="53" t="s">
        <v>59</v>
      </c>
      <c r="I44" s="52">
        <v>2</v>
      </c>
      <c r="J44" s="54">
        <v>6</v>
      </c>
      <c r="K44" s="130"/>
    </row>
    <row r="45" spans="1:11" s="37" customFormat="1" ht="11.7" customHeight="1">
      <c r="A45" s="51">
        <v>36</v>
      </c>
      <c r="B45" s="52" t="s">
        <v>75</v>
      </c>
      <c r="C45" s="53" t="s">
        <v>60</v>
      </c>
      <c r="D45" s="52">
        <v>1</v>
      </c>
      <c r="E45" s="78">
        <v>5</v>
      </c>
      <c r="F45" s="130"/>
      <c r="G45" s="59" t="s">
        <v>293</v>
      </c>
      <c r="H45" s="53" t="s">
        <v>60</v>
      </c>
      <c r="I45" s="52">
        <v>1</v>
      </c>
      <c r="J45" s="54">
        <v>3</v>
      </c>
      <c r="K45" s="130"/>
    </row>
    <row r="46" spans="1:11" s="37" customFormat="1" ht="11.7" customHeight="1">
      <c r="A46" s="51">
        <v>37</v>
      </c>
      <c r="B46" s="52" t="s">
        <v>76</v>
      </c>
      <c r="C46" s="53" t="s">
        <v>61</v>
      </c>
      <c r="D46" s="52">
        <v>2</v>
      </c>
      <c r="E46" s="78">
        <v>5</v>
      </c>
      <c r="F46" s="130"/>
      <c r="G46" s="59" t="s">
        <v>266</v>
      </c>
      <c r="H46" s="53" t="s">
        <v>61</v>
      </c>
      <c r="I46" s="52">
        <v>2</v>
      </c>
      <c r="J46" s="54">
        <v>4</v>
      </c>
      <c r="K46" s="130"/>
    </row>
    <row r="47" spans="1:11" s="37" customFormat="1" ht="11.7" customHeight="1" thickBot="1">
      <c r="A47" s="68">
        <v>38</v>
      </c>
      <c r="B47" s="76" t="s">
        <v>77</v>
      </c>
      <c r="C47" s="77" t="s">
        <v>62</v>
      </c>
      <c r="D47" s="76">
        <v>1</v>
      </c>
      <c r="E47" s="80">
        <v>5</v>
      </c>
      <c r="F47" s="133"/>
      <c r="G47" s="72" t="s">
        <v>275</v>
      </c>
      <c r="H47" s="70" t="s">
        <v>62</v>
      </c>
      <c r="I47" s="69">
        <v>1</v>
      </c>
      <c r="J47" s="71">
        <v>5</v>
      </c>
      <c r="K47" s="133"/>
    </row>
    <row r="48" spans="1:11" s="37" customFormat="1" ht="11.7" customHeight="1" thickTop="1">
      <c r="A48" s="31"/>
      <c r="B48" s="31"/>
      <c r="C48" s="32"/>
      <c r="D48" s="31"/>
      <c r="E48" s="33"/>
      <c r="F48" s="34"/>
      <c r="G48" s="35"/>
      <c r="H48" s="36"/>
      <c r="I48" s="35"/>
      <c r="J48" s="33"/>
      <c r="K48" s="34"/>
    </row>
    <row r="49" spans="1:11" s="1" customFormat="1" ht="12" customHeight="1"/>
    <row r="50" spans="1:11" s="1" customFormat="1" ht="12" customHeight="1">
      <c r="A50" s="267" t="s">
        <v>217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</row>
    <row r="51" spans="1:11" s="1" customFormat="1" ht="12" customHeight="1">
      <c r="A51" s="262" t="s">
        <v>240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</row>
    <row r="52" spans="1:11" s="1" customFormat="1" ht="12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t="s">
        <v>300</v>
      </c>
    </row>
    <row r="53" spans="1:11" s="1" customFormat="1" ht="12" customHeight="1" thickBo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/>
    </row>
    <row r="54" spans="1:11" s="1" customFormat="1" ht="13.95" customHeight="1" thickTop="1" thickBot="1">
      <c r="A54" s="8" t="s">
        <v>16</v>
      </c>
      <c r="B54" s="9" t="s">
        <v>15</v>
      </c>
      <c r="C54" s="9" t="s">
        <v>14</v>
      </c>
      <c r="D54" s="10" t="s">
        <v>13</v>
      </c>
      <c r="E54" s="11" t="s">
        <v>17</v>
      </c>
      <c r="F54" s="12" t="s">
        <v>18</v>
      </c>
      <c r="G54" s="13" t="s">
        <v>15</v>
      </c>
      <c r="H54" s="9" t="s">
        <v>14</v>
      </c>
      <c r="I54" s="9" t="s">
        <v>13</v>
      </c>
      <c r="J54" s="11" t="s">
        <v>17</v>
      </c>
      <c r="K54" s="12" t="s">
        <v>18</v>
      </c>
    </row>
    <row r="55" spans="1:11" s="1" customFormat="1" ht="12" customHeight="1" thickTop="1">
      <c r="A55" s="14"/>
      <c r="B55" s="15"/>
      <c r="C55" s="16" t="s">
        <v>145</v>
      </c>
      <c r="D55" s="17"/>
      <c r="E55" s="18"/>
      <c r="F55" s="19"/>
      <c r="G55" s="20"/>
      <c r="H55" s="16" t="s">
        <v>146</v>
      </c>
      <c r="I55" s="15"/>
      <c r="J55" s="18"/>
      <c r="K55" s="19"/>
    </row>
    <row r="56" spans="1:11" s="37" customFormat="1" ht="11.7" customHeight="1">
      <c r="A56" s="144">
        <v>39</v>
      </c>
      <c r="B56" s="145" t="s">
        <v>86</v>
      </c>
      <c r="C56" s="146" t="s">
        <v>78</v>
      </c>
      <c r="D56" s="145">
        <v>2</v>
      </c>
      <c r="E56" s="147">
        <v>6</v>
      </c>
      <c r="F56" s="148"/>
      <c r="G56" s="149" t="s">
        <v>314</v>
      </c>
      <c r="H56" s="46" t="s">
        <v>315</v>
      </c>
      <c r="I56" s="45">
        <v>2</v>
      </c>
      <c r="J56" s="47">
        <v>7</v>
      </c>
      <c r="K56" s="150"/>
    </row>
    <row r="57" spans="1:11" s="37" customFormat="1" ht="11.7" customHeight="1">
      <c r="A57" s="140">
        <v>40</v>
      </c>
      <c r="B57" s="139" t="s">
        <v>87</v>
      </c>
      <c r="C57" s="137" t="s">
        <v>79</v>
      </c>
      <c r="D57" s="139">
        <v>2</v>
      </c>
      <c r="E57" s="141">
        <v>6</v>
      </c>
      <c r="F57" s="142"/>
      <c r="G57" s="143" t="s">
        <v>133</v>
      </c>
      <c r="H57" s="137" t="s">
        <v>134</v>
      </c>
      <c r="I57" s="139">
        <v>2</v>
      </c>
      <c r="J57" s="138">
        <v>3</v>
      </c>
      <c r="K57" s="142"/>
    </row>
    <row r="58" spans="1:11" s="37" customFormat="1" ht="11.7" customHeight="1">
      <c r="A58" s="51">
        <v>41</v>
      </c>
      <c r="B58" s="52" t="s">
        <v>88</v>
      </c>
      <c r="C58" s="53" t="s">
        <v>80</v>
      </c>
      <c r="D58" s="52">
        <v>2</v>
      </c>
      <c r="E58" s="78">
        <v>6</v>
      </c>
      <c r="F58" s="130"/>
      <c r="G58" s="59" t="s">
        <v>276</v>
      </c>
      <c r="H58" s="56" t="s">
        <v>80</v>
      </c>
      <c r="I58" s="57">
        <v>2</v>
      </c>
      <c r="J58" s="54">
        <v>6</v>
      </c>
      <c r="K58" s="130"/>
    </row>
    <row r="59" spans="1:11" s="37" customFormat="1" ht="11.7" customHeight="1">
      <c r="A59" s="51">
        <v>42</v>
      </c>
      <c r="B59" s="52" t="s">
        <v>89</v>
      </c>
      <c r="C59" s="53" t="s">
        <v>81</v>
      </c>
      <c r="D59" s="52">
        <v>3</v>
      </c>
      <c r="E59" s="78">
        <v>6</v>
      </c>
      <c r="F59" s="130"/>
      <c r="G59" s="59" t="s">
        <v>274</v>
      </c>
      <c r="H59" s="53" t="s">
        <v>81</v>
      </c>
      <c r="I59" s="52">
        <v>3</v>
      </c>
      <c r="J59" s="54">
        <v>5</v>
      </c>
      <c r="K59" s="130"/>
    </row>
    <row r="60" spans="1:11" s="37" customFormat="1" ht="11.7" customHeight="1">
      <c r="A60" s="51">
        <v>43</v>
      </c>
      <c r="B60" s="52" t="s">
        <v>90</v>
      </c>
      <c r="C60" s="53" t="s">
        <v>82</v>
      </c>
      <c r="D60" s="52">
        <v>3</v>
      </c>
      <c r="E60" s="78">
        <v>6</v>
      </c>
      <c r="F60" s="130"/>
      <c r="G60" s="59" t="s">
        <v>279</v>
      </c>
      <c r="H60" s="56" t="s">
        <v>82</v>
      </c>
      <c r="I60" s="57">
        <v>3</v>
      </c>
      <c r="J60" s="54">
        <v>6</v>
      </c>
      <c r="K60" s="130"/>
    </row>
    <row r="61" spans="1:11" s="37" customFormat="1" ht="11.7" customHeight="1">
      <c r="A61" s="51">
        <v>44</v>
      </c>
      <c r="B61" s="52" t="s">
        <v>91</v>
      </c>
      <c r="C61" s="53" t="s">
        <v>83</v>
      </c>
      <c r="D61" s="52">
        <v>3</v>
      </c>
      <c r="E61" s="78">
        <v>6</v>
      </c>
      <c r="F61" s="130"/>
      <c r="G61" s="59" t="s">
        <v>283</v>
      </c>
      <c r="H61" s="56" t="s">
        <v>83</v>
      </c>
      <c r="I61" s="57">
        <v>2</v>
      </c>
      <c r="J61" s="54">
        <v>6</v>
      </c>
      <c r="K61" s="130"/>
    </row>
    <row r="62" spans="1:11" s="37" customFormat="1" ht="11.7" customHeight="1">
      <c r="A62" s="51">
        <v>45</v>
      </c>
      <c r="B62" s="52" t="s">
        <v>92</v>
      </c>
      <c r="C62" s="53" t="s">
        <v>84</v>
      </c>
      <c r="D62" s="52">
        <v>1</v>
      </c>
      <c r="E62" s="78">
        <v>6</v>
      </c>
      <c r="F62" s="130"/>
      <c r="G62" s="59" t="s">
        <v>284</v>
      </c>
      <c r="H62" s="56" t="s">
        <v>84</v>
      </c>
      <c r="I62" s="57">
        <v>1</v>
      </c>
      <c r="J62" s="54">
        <v>6</v>
      </c>
      <c r="K62" s="130"/>
    </row>
    <row r="63" spans="1:11" s="37" customFormat="1" ht="11.7" customHeight="1">
      <c r="A63" s="63">
        <v>46</v>
      </c>
      <c r="B63" s="64" t="s">
        <v>93</v>
      </c>
      <c r="C63" s="65" t="s">
        <v>85</v>
      </c>
      <c r="D63" s="64">
        <v>2</v>
      </c>
      <c r="E63" s="79">
        <v>6</v>
      </c>
      <c r="F63" s="132"/>
      <c r="G63" s="67" t="s">
        <v>273</v>
      </c>
      <c r="H63" s="65" t="s">
        <v>85</v>
      </c>
      <c r="I63" s="64">
        <v>2</v>
      </c>
      <c r="J63" s="66">
        <v>5</v>
      </c>
      <c r="K63" s="132"/>
    </row>
    <row r="64" spans="1:11" s="37" customFormat="1" ht="11.7" customHeight="1">
      <c r="A64" s="44">
        <v>47</v>
      </c>
      <c r="B64" s="45" t="s">
        <v>103</v>
      </c>
      <c r="C64" s="46" t="s">
        <v>94</v>
      </c>
      <c r="D64" s="45">
        <v>2</v>
      </c>
      <c r="E64" s="81">
        <v>7</v>
      </c>
      <c r="F64" s="129"/>
      <c r="G64" s="48" t="s">
        <v>271</v>
      </c>
      <c r="H64" s="85" t="s">
        <v>216</v>
      </c>
      <c r="I64" s="45">
        <v>2</v>
      </c>
      <c r="J64" s="47">
        <v>5</v>
      </c>
      <c r="K64" s="129"/>
    </row>
    <row r="65" spans="1:11" s="37" customFormat="1" ht="11.7" customHeight="1">
      <c r="A65" s="51">
        <v>48</v>
      </c>
      <c r="B65" s="52" t="s">
        <v>104</v>
      </c>
      <c r="C65" s="53" t="s">
        <v>95</v>
      </c>
      <c r="D65" s="52">
        <v>2</v>
      </c>
      <c r="E65" s="78">
        <v>7</v>
      </c>
      <c r="F65" s="130"/>
      <c r="G65" s="59" t="s">
        <v>285</v>
      </c>
      <c r="H65" s="56" t="s">
        <v>95</v>
      </c>
      <c r="I65" s="57">
        <v>2</v>
      </c>
      <c r="J65" s="54">
        <v>7</v>
      </c>
      <c r="K65" s="130"/>
    </row>
    <row r="66" spans="1:11" s="37" customFormat="1" ht="11.7" customHeight="1">
      <c r="A66" s="51">
        <v>49</v>
      </c>
      <c r="B66" s="52" t="s">
        <v>105</v>
      </c>
      <c r="C66" s="53" t="s">
        <v>96</v>
      </c>
      <c r="D66" s="52">
        <v>1</v>
      </c>
      <c r="E66" s="78">
        <v>7</v>
      </c>
      <c r="F66" s="130"/>
      <c r="G66" s="59" t="s">
        <v>286</v>
      </c>
      <c r="H66" s="56" t="s">
        <v>96</v>
      </c>
      <c r="I66" s="57">
        <v>1</v>
      </c>
      <c r="J66" s="54">
        <v>7</v>
      </c>
      <c r="K66" s="130"/>
    </row>
    <row r="67" spans="1:11" s="37" customFormat="1" ht="11.7" customHeight="1">
      <c r="A67" s="51">
        <v>50</v>
      </c>
      <c r="B67" s="52" t="s">
        <v>106</v>
      </c>
      <c r="C67" s="53" t="s">
        <v>97</v>
      </c>
      <c r="D67" s="52">
        <v>2</v>
      </c>
      <c r="E67" s="78">
        <v>7</v>
      </c>
      <c r="F67" s="130"/>
      <c r="G67" s="59" t="s">
        <v>272</v>
      </c>
      <c r="H67" s="53" t="s">
        <v>97</v>
      </c>
      <c r="I67" s="52">
        <v>2</v>
      </c>
      <c r="J67" s="54">
        <v>5</v>
      </c>
      <c r="K67" s="130"/>
    </row>
    <row r="68" spans="1:11" s="37" customFormat="1" ht="11.7" customHeight="1">
      <c r="A68" s="51">
        <v>51</v>
      </c>
      <c r="B68" s="52" t="s">
        <v>107</v>
      </c>
      <c r="C68" s="53" t="s">
        <v>98</v>
      </c>
      <c r="D68" s="52">
        <v>2</v>
      </c>
      <c r="E68" s="78">
        <v>7</v>
      </c>
      <c r="F68" s="130"/>
      <c r="G68" s="59" t="s">
        <v>280</v>
      </c>
      <c r="H68" s="53" t="s">
        <v>98</v>
      </c>
      <c r="I68" s="52">
        <v>2</v>
      </c>
      <c r="J68" s="54">
        <v>6</v>
      </c>
      <c r="K68" s="130"/>
    </row>
    <row r="69" spans="1:11" s="37" customFormat="1" ht="11.7" customHeight="1">
      <c r="A69" s="51">
        <v>52</v>
      </c>
      <c r="B69" s="52" t="s">
        <v>108</v>
      </c>
      <c r="C69" s="53" t="s">
        <v>99</v>
      </c>
      <c r="D69" s="52">
        <v>3</v>
      </c>
      <c r="E69" s="78">
        <v>7</v>
      </c>
      <c r="F69" s="130"/>
      <c r="G69" s="59" t="s">
        <v>288</v>
      </c>
      <c r="H69" s="56" t="s">
        <v>99</v>
      </c>
      <c r="I69" s="57">
        <v>2</v>
      </c>
      <c r="J69" s="54">
        <v>7</v>
      </c>
      <c r="K69" s="130"/>
    </row>
    <row r="70" spans="1:11" s="37" customFormat="1" ht="11.7" customHeight="1">
      <c r="A70" s="51">
        <v>53</v>
      </c>
      <c r="B70" s="52" t="s">
        <v>109</v>
      </c>
      <c r="C70" s="53" t="s">
        <v>100</v>
      </c>
      <c r="D70" s="52">
        <v>2</v>
      </c>
      <c r="E70" s="78">
        <v>7</v>
      </c>
      <c r="F70" s="130"/>
      <c r="G70" s="59" t="s">
        <v>289</v>
      </c>
      <c r="H70" s="56" t="s">
        <v>137</v>
      </c>
      <c r="I70" s="57">
        <v>2</v>
      </c>
      <c r="J70" s="54">
        <v>7</v>
      </c>
      <c r="K70" s="130"/>
    </row>
    <row r="71" spans="1:11" s="37" customFormat="1" ht="11.7" customHeight="1">
      <c r="A71" s="51">
        <v>54</v>
      </c>
      <c r="B71" s="52" t="s">
        <v>110</v>
      </c>
      <c r="C71" s="53" t="s">
        <v>101</v>
      </c>
      <c r="D71" s="52">
        <v>2</v>
      </c>
      <c r="E71" s="78">
        <v>7</v>
      </c>
      <c r="F71" s="130"/>
      <c r="G71" s="59" t="s">
        <v>294</v>
      </c>
      <c r="H71" s="56" t="s">
        <v>138</v>
      </c>
      <c r="I71" s="57">
        <v>2</v>
      </c>
      <c r="J71" s="54">
        <v>7</v>
      </c>
      <c r="K71" s="130"/>
    </row>
    <row r="72" spans="1:11" s="37" customFormat="1" ht="11.7" customHeight="1">
      <c r="A72" s="63">
        <v>55</v>
      </c>
      <c r="B72" s="64" t="s">
        <v>110</v>
      </c>
      <c r="C72" s="65" t="s">
        <v>102</v>
      </c>
      <c r="D72" s="64">
        <v>2</v>
      </c>
      <c r="E72" s="79">
        <v>7</v>
      </c>
      <c r="F72" s="132"/>
      <c r="G72" s="67" t="s">
        <v>294</v>
      </c>
      <c r="H72" s="74" t="s">
        <v>139</v>
      </c>
      <c r="I72" s="75">
        <v>2</v>
      </c>
      <c r="J72" s="66">
        <v>7</v>
      </c>
      <c r="K72" s="132"/>
    </row>
    <row r="73" spans="1:11" s="37" customFormat="1" ht="11.7" customHeight="1">
      <c r="A73" s="44">
        <v>56</v>
      </c>
      <c r="B73" s="45" t="s">
        <v>119</v>
      </c>
      <c r="C73" s="46" t="s">
        <v>111</v>
      </c>
      <c r="D73" s="45">
        <v>2</v>
      </c>
      <c r="E73" s="81">
        <v>8</v>
      </c>
      <c r="F73" s="129"/>
      <c r="G73" s="48" t="s">
        <v>281</v>
      </c>
      <c r="H73" s="46" t="s">
        <v>111</v>
      </c>
      <c r="I73" s="45">
        <v>2</v>
      </c>
      <c r="J73" s="47">
        <v>6</v>
      </c>
      <c r="K73" s="129"/>
    </row>
    <row r="74" spans="1:11" s="37" customFormat="1" ht="11.7" customHeight="1">
      <c r="A74" s="51">
        <v>57</v>
      </c>
      <c r="B74" s="52" t="s">
        <v>120</v>
      </c>
      <c r="C74" s="53" t="s">
        <v>112</v>
      </c>
      <c r="D74" s="52">
        <v>3</v>
      </c>
      <c r="E74" s="78">
        <v>8</v>
      </c>
      <c r="F74" s="130"/>
      <c r="G74" s="59" t="s">
        <v>287</v>
      </c>
      <c r="H74" s="53" t="s">
        <v>112</v>
      </c>
      <c r="I74" s="52">
        <v>3</v>
      </c>
      <c r="J74" s="54">
        <v>7</v>
      </c>
      <c r="K74" s="130"/>
    </row>
    <row r="75" spans="1:11" s="37" customFormat="1" ht="11.7" customHeight="1">
      <c r="A75" s="51">
        <v>58</v>
      </c>
      <c r="B75" s="52" t="s">
        <v>121</v>
      </c>
      <c r="C75" s="53" t="s">
        <v>113</v>
      </c>
      <c r="D75" s="52">
        <v>2</v>
      </c>
      <c r="E75" s="78">
        <v>8</v>
      </c>
      <c r="F75" s="130"/>
      <c r="G75" s="59" t="s">
        <v>290</v>
      </c>
      <c r="H75" s="53" t="s">
        <v>113</v>
      </c>
      <c r="I75" s="52">
        <v>2</v>
      </c>
      <c r="J75" s="54">
        <v>7</v>
      </c>
      <c r="K75" s="130"/>
    </row>
    <row r="76" spans="1:11" s="37" customFormat="1" ht="11.7" customHeight="1">
      <c r="A76" s="51">
        <v>59</v>
      </c>
      <c r="B76" s="52" t="s">
        <v>122</v>
      </c>
      <c r="C76" s="53" t="s">
        <v>114</v>
      </c>
      <c r="D76" s="52">
        <v>3</v>
      </c>
      <c r="E76" s="78">
        <v>8</v>
      </c>
      <c r="F76" s="130"/>
      <c r="G76" s="55" t="s">
        <v>140</v>
      </c>
      <c r="H76" s="56" t="s">
        <v>114</v>
      </c>
      <c r="I76" s="57">
        <v>3</v>
      </c>
      <c r="J76" s="54">
        <v>8</v>
      </c>
      <c r="K76" s="130"/>
    </row>
    <row r="77" spans="1:11" s="37" customFormat="1" ht="11.7" customHeight="1">
      <c r="A77" s="51">
        <v>60</v>
      </c>
      <c r="B77" s="52" t="s">
        <v>123</v>
      </c>
      <c r="C77" s="53" t="s">
        <v>115</v>
      </c>
      <c r="D77" s="52">
        <v>1</v>
      </c>
      <c r="E77" s="78">
        <v>8</v>
      </c>
      <c r="F77" s="130"/>
      <c r="G77" s="59" t="s">
        <v>291</v>
      </c>
      <c r="H77" s="53" t="s">
        <v>115</v>
      </c>
      <c r="I77" s="52">
        <v>1</v>
      </c>
      <c r="J77" s="54">
        <v>7</v>
      </c>
      <c r="K77" s="130"/>
    </row>
    <row r="78" spans="1:11" s="37" customFormat="1" ht="11.7" customHeight="1">
      <c r="A78" s="51">
        <v>61</v>
      </c>
      <c r="B78" s="52" t="s">
        <v>124</v>
      </c>
      <c r="C78" s="53" t="s">
        <v>116</v>
      </c>
      <c r="D78" s="52">
        <v>4</v>
      </c>
      <c r="E78" s="78">
        <v>8</v>
      </c>
      <c r="F78" s="130"/>
      <c r="G78" s="59" t="s">
        <v>292</v>
      </c>
      <c r="H78" s="56" t="s">
        <v>116</v>
      </c>
      <c r="I78" s="57">
        <v>4</v>
      </c>
      <c r="J78" s="54">
        <v>8</v>
      </c>
      <c r="K78" s="130"/>
    </row>
    <row r="79" spans="1:11" s="37" customFormat="1" ht="11.7" customHeight="1">
      <c r="A79" s="51">
        <v>62</v>
      </c>
      <c r="B79" s="52" t="s">
        <v>110</v>
      </c>
      <c r="C79" s="53" t="s">
        <v>117</v>
      </c>
      <c r="D79" s="52">
        <v>2</v>
      </c>
      <c r="E79" s="78">
        <v>8</v>
      </c>
      <c r="F79" s="130"/>
      <c r="G79" s="59" t="s">
        <v>294</v>
      </c>
      <c r="H79" s="56" t="s">
        <v>141</v>
      </c>
      <c r="I79" s="57">
        <v>2</v>
      </c>
      <c r="J79" s="54">
        <v>8</v>
      </c>
      <c r="K79" s="130"/>
    </row>
    <row r="80" spans="1:11" s="1" customFormat="1" ht="13.95" customHeight="1" thickBot="1">
      <c r="A80" s="68">
        <v>63</v>
      </c>
      <c r="B80" s="76" t="s">
        <v>110</v>
      </c>
      <c r="C80" s="77" t="s">
        <v>118</v>
      </c>
      <c r="D80" s="76">
        <v>2</v>
      </c>
      <c r="E80" s="80">
        <v>8</v>
      </c>
      <c r="F80" s="133"/>
      <c r="G80" s="72" t="s">
        <v>294</v>
      </c>
      <c r="H80" s="70" t="s">
        <v>142</v>
      </c>
      <c r="I80" s="69">
        <v>2</v>
      </c>
      <c r="J80" s="71">
        <v>8</v>
      </c>
      <c r="K80" s="133"/>
    </row>
    <row r="81" spans="1:11" s="1" customFormat="1" ht="13.95" customHeight="1" thickTop="1" thickBot="1">
      <c r="A81" s="25"/>
      <c r="B81" s="25"/>
      <c r="C81" s="26"/>
      <c r="D81" s="25"/>
      <c r="E81" s="27"/>
      <c r="F81" s="28"/>
      <c r="G81" s="29"/>
      <c r="H81" s="30"/>
      <c r="I81" s="29"/>
      <c r="J81" s="27"/>
      <c r="K81" s="28"/>
    </row>
    <row r="82" spans="1:11" s="1" customFormat="1" ht="13.95" customHeight="1" thickTop="1">
      <c r="A82" s="263" t="s">
        <v>220</v>
      </c>
      <c r="B82" s="264"/>
      <c r="C82" s="264"/>
      <c r="D82" s="86">
        <f>SUMIF(F57:F80:F9:F47,"&lt;&gt;",D57:D80:F9:F47)</f>
        <v>0</v>
      </c>
      <c r="E82" s="38"/>
      <c r="F82" s="39"/>
      <c r="G82" s="264" t="s">
        <v>220</v>
      </c>
      <c r="H82" s="264"/>
      <c r="I82" s="86">
        <f>SUMIF(K57:K80:K9:K47,"&lt;&gt;",I57:I80:K9:K47)</f>
        <v>0</v>
      </c>
      <c r="J82" s="38"/>
      <c r="K82" s="39"/>
    </row>
    <row r="83" spans="1:11" s="1" customFormat="1" ht="13.95" customHeight="1" thickBot="1">
      <c r="A83" s="265" t="s">
        <v>221</v>
      </c>
      <c r="B83" s="266"/>
      <c r="C83" s="266"/>
      <c r="D83" s="87">
        <f>IF(D82=0,0,AVERAGE(Referensi!$D$2:$D$64))</f>
        <v>0</v>
      </c>
      <c r="E83" s="40"/>
      <c r="F83" s="41"/>
      <c r="G83" s="266" t="s">
        <v>221</v>
      </c>
      <c r="H83" s="266"/>
      <c r="I83" s="87">
        <f>IF(I82=0,0,AVERAGE(Referensi!$F$2:$F$58))</f>
        <v>0</v>
      </c>
      <c r="J83" s="40"/>
      <c r="K83" s="41"/>
    </row>
    <row r="84" spans="1:11" s="1" customFormat="1" ht="13.95" customHeight="1" thickTop="1">
      <c r="A84" s="31"/>
      <c r="B84" s="31"/>
      <c r="C84" s="32"/>
      <c r="D84" s="31"/>
      <c r="E84" s="33"/>
      <c r="F84" s="34"/>
      <c r="G84" s="35"/>
      <c r="H84" s="36"/>
      <c r="I84" s="35"/>
      <c r="J84" s="33"/>
      <c r="K84" s="34"/>
    </row>
    <row r="85" spans="1:11" s="1" customFormat="1" ht="13.95" customHeight="1">
      <c r="A85" s="31"/>
      <c r="B85" s="31"/>
      <c r="C85" s="32"/>
      <c r="D85" s="31"/>
      <c r="E85" s="33"/>
      <c r="F85" s="34"/>
      <c r="G85" s="35"/>
      <c r="H85" s="135" t="s">
        <v>222</v>
      </c>
      <c r="I85" s="35"/>
      <c r="J85" s="33"/>
      <c r="K85" s="34"/>
    </row>
    <row r="86" spans="1:11" s="1" customFormat="1" ht="13.95" customHeight="1">
      <c r="A86" s="252" t="s">
        <v>225</v>
      </c>
      <c r="B86" s="252"/>
      <c r="C86" s="252"/>
      <c r="D86" s="31"/>
      <c r="E86" s="33"/>
      <c r="F86" s="34"/>
      <c r="G86" s="35"/>
      <c r="H86" s="36"/>
      <c r="I86" s="35"/>
      <c r="J86" s="33"/>
      <c r="K86" s="34"/>
    </row>
    <row r="87" spans="1:11" s="1" customFormat="1" ht="13.95" customHeight="1">
      <c r="A87" s="252" t="s">
        <v>233</v>
      </c>
      <c r="B87" s="252"/>
      <c r="C87" s="252"/>
      <c r="D87" s="31"/>
      <c r="E87" s="33"/>
      <c r="F87" s="34"/>
      <c r="G87" s="35"/>
      <c r="H87" s="36" t="s">
        <v>223</v>
      </c>
      <c r="I87" s="35"/>
      <c r="J87" s="33"/>
      <c r="K87" s="34"/>
    </row>
    <row r="88" spans="1:11" s="1" customFormat="1" ht="13.95" customHeight="1">
      <c r="A88" s="31"/>
      <c r="B88" s="31"/>
      <c r="C88" s="32"/>
      <c r="D88" s="31"/>
      <c r="E88" s="33"/>
      <c r="F88" s="34"/>
      <c r="G88" s="35"/>
      <c r="H88" s="36"/>
      <c r="I88" s="35"/>
      <c r="J88" s="33"/>
      <c r="K88" s="34"/>
    </row>
    <row r="89" spans="1:11" s="3" customFormat="1" ht="13.95" customHeight="1">
      <c r="A89" s="31"/>
      <c r="B89" s="31"/>
      <c r="C89" s="32"/>
      <c r="D89" s="31"/>
      <c r="E89" s="33"/>
      <c r="F89" s="34"/>
      <c r="G89" s="35"/>
      <c r="H89" s="36"/>
      <c r="I89" s="35"/>
      <c r="J89" s="33"/>
      <c r="K89" s="34"/>
    </row>
    <row r="90" spans="1:11" s="3" customFormat="1" ht="13.95" customHeight="1">
      <c r="A90" s="31"/>
      <c r="B90" s="31"/>
      <c r="C90" s="32"/>
      <c r="D90" s="31"/>
      <c r="E90" s="33"/>
      <c r="F90" s="34"/>
      <c r="G90" s="35"/>
      <c r="H90" s="36"/>
      <c r="I90" s="35"/>
      <c r="J90" s="33"/>
      <c r="K90" s="34"/>
    </row>
    <row r="91" spans="1:11" s="3" customFormat="1" ht="13.95" customHeight="1">
      <c r="A91" s="31"/>
      <c r="B91" s="31"/>
      <c r="C91" s="32"/>
      <c r="D91" s="31"/>
      <c r="E91" s="33"/>
      <c r="F91" s="34"/>
      <c r="G91" s="35"/>
      <c r="H91" s="36"/>
      <c r="I91" s="35"/>
      <c r="J91" s="33"/>
      <c r="K91" s="34"/>
    </row>
    <row r="92" spans="1:11" s="3" customFormat="1" ht="13.95" customHeight="1">
      <c r="A92" s="257" t="s">
        <v>226</v>
      </c>
      <c r="B92" s="257"/>
      <c r="C92" s="257"/>
      <c r="D92" s="31"/>
      <c r="E92" s="33"/>
      <c r="F92" s="34"/>
      <c r="G92" s="35"/>
      <c r="H92" s="258" t="s">
        <v>224</v>
      </c>
      <c r="I92" s="35"/>
      <c r="J92" s="33"/>
      <c r="K92" s="34"/>
    </row>
    <row r="93" spans="1:11" s="3" customFormat="1" ht="13.95" customHeight="1">
      <c r="A93" s="257"/>
      <c r="B93" s="257"/>
      <c r="C93" s="257"/>
      <c r="D93" s="31"/>
      <c r="E93" s="33"/>
      <c r="F93" s="34"/>
      <c r="G93" s="35"/>
      <c r="H93" s="258"/>
      <c r="I93" s="35"/>
      <c r="J93" s="33"/>
      <c r="K93" s="34"/>
    </row>
    <row r="94" spans="1:11" s="3" customFormat="1" ht="13.95" customHeight="1">
      <c r="A94" s="31"/>
      <c r="B94" s="31"/>
      <c r="C94" s="32"/>
      <c r="D94" s="31"/>
      <c r="E94" s="33"/>
      <c r="F94" s="34"/>
      <c r="G94" s="35"/>
      <c r="H94" s="36"/>
      <c r="I94" s="35"/>
      <c r="J94" s="33"/>
      <c r="K94" s="34"/>
    </row>
    <row r="95" spans="1:11" s="3" customFormat="1" ht="13.95" customHeight="1">
      <c r="A95" s="31"/>
      <c r="B95" s="31"/>
      <c r="C95" s="42"/>
      <c r="D95" s="31"/>
      <c r="E95" s="33"/>
      <c r="F95" s="34"/>
      <c r="G95" s="35"/>
      <c r="H95" s="36"/>
      <c r="I95" s="35"/>
      <c r="J95" s="33"/>
      <c r="K95" s="34"/>
    </row>
    <row r="96" spans="1:11" s="3" customFormat="1" ht="13.95" customHeight="1" thickBot="1"/>
    <row r="97" spans="1:11" s="3" customFormat="1" ht="18" customHeight="1" thickTop="1">
      <c r="A97" s="259" t="s">
        <v>239</v>
      </c>
      <c r="B97" s="260"/>
      <c r="C97" s="260"/>
      <c r="D97" s="260"/>
      <c r="E97" s="260"/>
      <c r="F97" s="260"/>
      <c r="G97" s="260"/>
      <c r="H97" s="260"/>
      <c r="I97" s="261"/>
      <c r="J97" s="33"/>
      <c r="K97" s="34"/>
    </row>
    <row r="98" spans="1:11" s="3" customFormat="1" ht="13.95" customHeight="1">
      <c r="A98" s="270" t="s">
        <v>238</v>
      </c>
      <c r="B98" s="271"/>
      <c r="C98" s="271"/>
      <c r="D98" s="271"/>
      <c r="E98" s="271"/>
      <c r="F98" s="271"/>
      <c r="G98" s="271"/>
      <c r="H98" s="271"/>
      <c r="I98" s="272"/>
      <c r="J98" s="33"/>
      <c r="K98" s="34"/>
    </row>
    <row r="99" spans="1:11" s="3" customFormat="1" ht="13.95" customHeight="1" thickBot="1">
      <c r="A99" s="273" t="s">
        <v>240</v>
      </c>
      <c r="B99" s="274"/>
      <c r="C99" s="274"/>
      <c r="D99" s="274"/>
      <c r="E99" s="274"/>
      <c r="F99" s="274"/>
      <c r="G99" s="274"/>
      <c r="H99" s="274"/>
      <c r="I99" s="275"/>
      <c r="J99" s="33"/>
      <c r="K99" s="34"/>
    </row>
    <row r="100" spans="1:11" s="3" customFormat="1" ht="13.95" customHeight="1" thickTop="1">
      <c r="A100" s="31"/>
      <c r="B100" s="31"/>
      <c r="C100" s="42"/>
      <c r="D100" s="31"/>
      <c r="E100" s="33"/>
      <c r="F100" s="34"/>
      <c r="G100" s="35"/>
      <c r="H100" s="36"/>
      <c r="I100" s="35"/>
      <c r="J100" s="33"/>
      <c r="K100" s="34"/>
    </row>
    <row r="101" spans="1:11" s="1" customFormat="1" ht="16.2" customHeight="1" thickBot="1">
      <c r="A101" s="88"/>
      <c r="B101" s="88"/>
      <c r="C101" s="88"/>
      <c r="D101" s="31"/>
      <c r="E101" s="33"/>
      <c r="F101" s="34"/>
      <c r="G101" s="35"/>
      <c r="H101" s="36"/>
      <c r="I101" s="35"/>
      <c r="J101" s="33"/>
      <c r="K101" s="3"/>
    </row>
    <row r="102" spans="1:11" s="1" customFormat="1" ht="16.2" customHeight="1" thickTop="1" thickBot="1">
      <c r="A102" s="8" t="s">
        <v>16</v>
      </c>
      <c r="B102" s="9" t="s">
        <v>15</v>
      </c>
      <c r="C102" s="9" t="s">
        <v>14</v>
      </c>
      <c r="D102" s="94" t="s">
        <v>13</v>
      </c>
      <c r="E102" s="33"/>
      <c r="F102" s="8" t="s">
        <v>16</v>
      </c>
      <c r="G102" s="9" t="s">
        <v>15</v>
      </c>
      <c r="H102" s="9" t="s">
        <v>14</v>
      </c>
      <c r="I102" s="94" t="s">
        <v>13</v>
      </c>
      <c r="J102" s="33"/>
      <c r="K102" s="34"/>
    </row>
    <row r="103" spans="1:11" ht="28.2" thickTop="1">
      <c r="A103" s="98"/>
      <c r="B103" s="99"/>
      <c r="C103" s="100" t="s">
        <v>157</v>
      </c>
      <c r="D103" s="101"/>
      <c r="E103" s="34"/>
      <c r="F103" s="111"/>
      <c r="G103" s="112"/>
      <c r="H103" s="100" t="s">
        <v>214</v>
      </c>
      <c r="I103" s="113"/>
      <c r="J103" s="34"/>
      <c r="K103" s="34"/>
    </row>
    <row r="104" spans="1:11" ht="16.2" customHeight="1">
      <c r="A104" s="102">
        <v>1</v>
      </c>
      <c r="B104" s="5" t="s">
        <v>149</v>
      </c>
      <c r="C104" s="6" t="s">
        <v>158</v>
      </c>
      <c r="D104" s="103">
        <v>2</v>
      </c>
      <c r="E104" s="34"/>
      <c r="F104" s="102">
        <v>1</v>
      </c>
      <c r="G104" s="5" t="s">
        <v>181</v>
      </c>
      <c r="H104" s="6" t="s">
        <v>198</v>
      </c>
      <c r="I104" s="103">
        <v>2</v>
      </c>
      <c r="J104" s="34"/>
      <c r="K104" s="34"/>
    </row>
    <row r="105" spans="1:11" ht="16.2" customHeight="1">
      <c r="A105" s="102">
        <v>2</v>
      </c>
      <c r="B105" s="5" t="s">
        <v>150</v>
      </c>
      <c r="C105" s="6" t="s">
        <v>159</v>
      </c>
      <c r="D105" s="103">
        <v>2</v>
      </c>
      <c r="E105" s="34"/>
      <c r="F105" s="102">
        <v>2</v>
      </c>
      <c r="G105" s="5" t="s">
        <v>182</v>
      </c>
      <c r="H105" s="6" t="s">
        <v>199</v>
      </c>
      <c r="I105" s="103">
        <v>2</v>
      </c>
      <c r="J105" s="34"/>
      <c r="K105" s="34"/>
    </row>
    <row r="106" spans="1:11" s="4" customFormat="1" ht="16.2" customHeight="1">
      <c r="A106" s="102">
        <v>3</v>
      </c>
      <c r="B106" s="5" t="s">
        <v>151</v>
      </c>
      <c r="C106" s="6" t="s">
        <v>160</v>
      </c>
      <c r="D106" s="103">
        <v>2</v>
      </c>
      <c r="E106" s="34"/>
      <c r="F106" s="102">
        <v>3</v>
      </c>
      <c r="G106" s="5" t="s">
        <v>183</v>
      </c>
      <c r="H106" s="6" t="s">
        <v>215</v>
      </c>
      <c r="I106" s="103">
        <v>2</v>
      </c>
      <c r="J106" s="34"/>
      <c r="K106" s="34"/>
    </row>
    <row r="107" spans="1:11" s="4" customFormat="1" ht="16.2" customHeight="1">
      <c r="A107" s="102">
        <v>4</v>
      </c>
      <c r="B107" s="5" t="s">
        <v>152</v>
      </c>
      <c r="C107" s="6" t="s">
        <v>161</v>
      </c>
      <c r="D107" s="103">
        <v>2</v>
      </c>
      <c r="E107" s="34"/>
      <c r="F107" s="102">
        <v>4</v>
      </c>
      <c r="G107" s="5" t="s">
        <v>184</v>
      </c>
      <c r="H107" s="6" t="s">
        <v>200</v>
      </c>
      <c r="I107" s="103">
        <v>2</v>
      </c>
      <c r="J107" s="34"/>
      <c r="K107" s="34"/>
    </row>
    <row r="108" spans="1:11" s="4" customFormat="1" ht="16.2" customHeight="1">
      <c r="A108" s="102">
        <v>5</v>
      </c>
      <c r="B108" s="5" t="s">
        <v>153</v>
      </c>
      <c r="C108" s="6" t="s">
        <v>162</v>
      </c>
      <c r="D108" s="103">
        <v>2</v>
      </c>
      <c r="E108" s="34"/>
      <c r="F108" s="102">
        <v>5</v>
      </c>
      <c r="G108" s="5" t="s">
        <v>185</v>
      </c>
      <c r="H108" s="6" t="s">
        <v>201</v>
      </c>
      <c r="I108" s="103">
        <v>2</v>
      </c>
      <c r="J108" s="34"/>
      <c r="K108" s="34"/>
    </row>
    <row r="109" spans="1:11" s="4" customFormat="1" ht="16.2" customHeight="1">
      <c r="A109" s="102">
        <v>6</v>
      </c>
      <c r="B109" s="5" t="s">
        <v>154</v>
      </c>
      <c r="C109" s="6" t="s">
        <v>163</v>
      </c>
      <c r="D109" s="103">
        <v>2</v>
      </c>
      <c r="E109" s="34"/>
      <c r="F109" s="102">
        <v>6</v>
      </c>
      <c r="G109" s="5" t="s">
        <v>186</v>
      </c>
      <c r="H109" s="6" t="s">
        <v>202</v>
      </c>
      <c r="I109" s="103">
        <v>2</v>
      </c>
      <c r="J109" s="34"/>
      <c r="K109" s="34"/>
    </row>
    <row r="110" spans="1:11" s="4" customFormat="1" ht="16.2" customHeight="1">
      <c r="A110" s="102">
        <v>7</v>
      </c>
      <c r="B110" s="5" t="s">
        <v>155</v>
      </c>
      <c r="C110" s="6" t="s">
        <v>164</v>
      </c>
      <c r="D110" s="103">
        <v>2</v>
      </c>
      <c r="E110" s="34"/>
      <c r="F110" s="102">
        <v>7</v>
      </c>
      <c r="G110" s="5" t="s">
        <v>187</v>
      </c>
      <c r="H110" s="6" t="s">
        <v>203</v>
      </c>
      <c r="I110" s="103">
        <v>2</v>
      </c>
      <c r="J110" s="34"/>
      <c r="K110" s="34"/>
    </row>
    <row r="111" spans="1:11" s="4" customFormat="1" ht="16.2" customHeight="1">
      <c r="A111" s="102">
        <v>8</v>
      </c>
      <c r="B111" s="5" t="s">
        <v>156</v>
      </c>
      <c r="C111" s="6" t="s">
        <v>165</v>
      </c>
      <c r="D111" s="103">
        <v>2</v>
      </c>
      <c r="E111" s="34"/>
      <c r="F111" s="102">
        <v>8</v>
      </c>
      <c r="G111" s="5" t="s">
        <v>188</v>
      </c>
      <c r="H111" s="6" t="s">
        <v>204</v>
      </c>
      <c r="I111" s="103">
        <v>2</v>
      </c>
      <c r="J111" s="34"/>
      <c r="K111" s="34"/>
    </row>
    <row r="112" spans="1:11" s="4" customFormat="1" ht="16.2" customHeight="1">
      <c r="A112" s="102">
        <v>9</v>
      </c>
      <c r="B112" s="91" t="s">
        <v>295</v>
      </c>
      <c r="C112" s="92" t="s">
        <v>236</v>
      </c>
      <c r="D112" s="104">
        <v>2</v>
      </c>
      <c r="E112" s="34"/>
      <c r="F112" s="102">
        <v>9</v>
      </c>
      <c r="G112" s="5" t="s">
        <v>189</v>
      </c>
      <c r="H112" s="6" t="s">
        <v>205</v>
      </c>
      <c r="I112" s="103">
        <v>2</v>
      </c>
      <c r="J112" s="34"/>
      <c r="K112" s="34"/>
    </row>
    <row r="113" spans="1:11" s="4" customFormat="1" ht="16.2" customHeight="1">
      <c r="A113" s="105"/>
      <c r="B113" s="89"/>
      <c r="C113" s="90" t="s">
        <v>173</v>
      </c>
      <c r="D113" s="106"/>
      <c r="E113" s="34"/>
      <c r="F113" s="102">
        <v>10</v>
      </c>
      <c r="G113" s="5" t="s">
        <v>190</v>
      </c>
      <c r="H113" s="6" t="s">
        <v>206</v>
      </c>
      <c r="I113" s="103">
        <v>2</v>
      </c>
      <c r="J113" s="34"/>
      <c r="K113" s="34"/>
    </row>
    <row r="114" spans="1:11" s="4" customFormat="1" ht="16.2" customHeight="1">
      <c r="A114" s="102">
        <v>1</v>
      </c>
      <c r="B114" s="5" t="s">
        <v>166</v>
      </c>
      <c r="C114" s="6" t="s">
        <v>174</v>
      </c>
      <c r="D114" s="103">
        <v>2</v>
      </c>
      <c r="E114" s="34"/>
      <c r="F114" s="102">
        <v>11</v>
      </c>
      <c r="G114" s="5" t="s">
        <v>191</v>
      </c>
      <c r="H114" s="6" t="s">
        <v>207</v>
      </c>
      <c r="I114" s="103">
        <v>2</v>
      </c>
      <c r="J114" s="34"/>
      <c r="K114" s="34"/>
    </row>
    <row r="115" spans="1:11" s="4" customFormat="1" ht="16.2" customHeight="1">
      <c r="A115" s="102">
        <v>2</v>
      </c>
      <c r="B115" s="5" t="s">
        <v>167</v>
      </c>
      <c r="C115" s="6" t="s">
        <v>175</v>
      </c>
      <c r="D115" s="103">
        <v>2</v>
      </c>
      <c r="E115" s="34"/>
      <c r="F115" s="102">
        <v>12</v>
      </c>
      <c r="G115" s="5" t="s">
        <v>192</v>
      </c>
      <c r="H115" s="6" t="s">
        <v>208</v>
      </c>
      <c r="I115" s="103">
        <v>2</v>
      </c>
      <c r="J115" s="34"/>
      <c r="K115" s="34"/>
    </row>
    <row r="116" spans="1:11" s="3" customFormat="1" ht="16.2" customHeight="1">
      <c r="A116" s="102">
        <v>3</v>
      </c>
      <c r="B116" s="5" t="s">
        <v>168</v>
      </c>
      <c r="C116" s="6" t="s">
        <v>176</v>
      </c>
      <c r="D116" s="103">
        <v>2</v>
      </c>
      <c r="E116" s="34"/>
      <c r="F116" s="102">
        <v>13</v>
      </c>
      <c r="G116" s="5" t="s">
        <v>193</v>
      </c>
      <c r="H116" s="6" t="s">
        <v>209</v>
      </c>
      <c r="I116" s="103">
        <v>2</v>
      </c>
      <c r="J116" s="34"/>
      <c r="K116" s="34"/>
    </row>
    <row r="117" spans="1:11" s="3" customFormat="1" ht="16.2" customHeight="1">
      <c r="A117" s="102">
        <v>4</v>
      </c>
      <c r="B117" s="5" t="s">
        <v>169</v>
      </c>
      <c r="C117" s="6" t="s">
        <v>177</v>
      </c>
      <c r="D117" s="103">
        <v>2</v>
      </c>
      <c r="E117" s="34"/>
      <c r="F117" s="102">
        <v>14</v>
      </c>
      <c r="G117" s="5" t="s">
        <v>194</v>
      </c>
      <c r="H117" s="6" t="s">
        <v>210</v>
      </c>
      <c r="I117" s="103">
        <v>2</v>
      </c>
      <c r="J117" s="34"/>
      <c r="K117" s="34"/>
    </row>
    <row r="118" spans="1:11" s="3" customFormat="1" ht="16.2" customHeight="1">
      <c r="A118" s="102">
        <v>5</v>
      </c>
      <c r="B118" s="5" t="s">
        <v>170</v>
      </c>
      <c r="C118" s="6" t="s">
        <v>178</v>
      </c>
      <c r="D118" s="103">
        <v>2</v>
      </c>
      <c r="E118" s="34"/>
      <c r="F118" s="102">
        <v>15</v>
      </c>
      <c r="G118" s="5" t="s">
        <v>195</v>
      </c>
      <c r="H118" s="6" t="s">
        <v>211</v>
      </c>
      <c r="I118" s="103">
        <v>2</v>
      </c>
      <c r="J118" s="34"/>
      <c r="K118" s="34"/>
    </row>
    <row r="119" spans="1:11" s="3" customFormat="1" ht="16.2" customHeight="1">
      <c r="A119" s="102">
        <v>6</v>
      </c>
      <c r="B119" s="5" t="s">
        <v>171</v>
      </c>
      <c r="C119" s="6" t="s">
        <v>179</v>
      </c>
      <c r="D119" s="103">
        <v>2</v>
      </c>
      <c r="E119" s="34"/>
      <c r="F119" s="102">
        <v>16</v>
      </c>
      <c r="G119" s="5" t="s">
        <v>196</v>
      </c>
      <c r="H119" s="6" t="s">
        <v>212</v>
      </c>
      <c r="I119" s="103">
        <v>2</v>
      </c>
      <c r="J119" s="34"/>
      <c r="K119" s="34"/>
    </row>
    <row r="120" spans="1:11" s="3" customFormat="1" ht="16.2" customHeight="1">
      <c r="A120" s="102">
        <v>7</v>
      </c>
      <c r="B120" s="5" t="s">
        <v>172</v>
      </c>
      <c r="C120" s="6" t="s">
        <v>180</v>
      </c>
      <c r="D120" s="103">
        <v>2</v>
      </c>
      <c r="E120" s="34"/>
      <c r="F120" s="102">
        <v>17</v>
      </c>
      <c r="G120" s="5" t="s">
        <v>197</v>
      </c>
      <c r="H120" s="6" t="s">
        <v>213</v>
      </c>
      <c r="I120" s="103">
        <v>2</v>
      </c>
      <c r="J120" s="34"/>
      <c r="K120" s="34"/>
    </row>
    <row r="121" spans="1:11" s="4" customFormat="1" ht="16.2" customHeight="1" thickBot="1">
      <c r="A121" s="107">
        <v>8</v>
      </c>
      <c r="B121" s="108" t="s">
        <v>296</v>
      </c>
      <c r="C121" s="109" t="s">
        <v>234</v>
      </c>
      <c r="D121" s="110">
        <v>2</v>
      </c>
      <c r="E121" s="34"/>
      <c r="F121" s="114">
        <v>18</v>
      </c>
      <c r="G121" s="91" t="s">
        <v>297</v>
      </c>
      <c r="H121" s="92" t="s">
        <v>235</v>
      </c>
      <c r="I121" s="115">
        <v>2</v>
      </c>
      <c r="J121" s="34"/>
      <c r="K121" s="34"/>
    </row>
    <row r="122" spans="1:11" s="4" customFormat="1" ht="16.2" customHeight="1" thickTop="1" thickBot="1">
      <c r="A122" s="95"/>
      <c r="B122" s="96"/>
      <c r="C122" s="97"/>
      <c r="D122" s="95"/>
      <c r="E122" s="93"/>
      <c r="F122" s="116">
        <v>19</v>
      </c>
      <c r="G122" s="108" t="s">
        <v>298</v>
      </c>
      <c r="H122" s="117" t="s">
        <v>237</v>
      </c>
      <c r="I122" s="118">
        <v>2</v>
      </c>
      <c r="J122" s="93"/>
      <c r="K122" s="93"/>
    </row>
    <row r="123" spans="1:11" s="4" customFormat="1" ht="16.2" customHeight="1" thickTop="1">
      <c r="A123"/>
      <c r="B123"/>
      <c r="C123"/>
      <c r="D123"/>
      <c r="E123"/>
      <c r="F123"/>
      <c r="G123"/>
      <c r="H123"/>
      <c r="I123"/>
      <c r="J123"/>
      <c r="K123"/>
    </row>
    <row r="124" spans="1:11" s="4" customFormat="1" ht="16.2" customHeight="1">
      <c r="A124"/>
      <c r="B124"/>
      <c r="C124"/>
      <c r="D124"/>
      <c r="E124"/>
      <c r="F124"/>
      <c r="G124"/>
      <c r="H124"/>
      <c r="I124"/>
      <c r="J124"/>
      <c r="K124" s="34" t="s">
        <v>301</v>
      </c>
    </row>
  </sheetData>
  <sheetProtection selectLockedCells="1"/>
  <mergeCells count="23">
    <mergeCell ref="G82:H82"/>
    <mergeCell ref="G83:H83"/>
    <mergeCell ref="A83:C83"/>
    <mergeCell ref="A82:C82"/>
    <mergeCell ref="A1:K1"/>
    <mergeCell ref="A2:K2"/>
    <mergeCell ref="B4:C4"/>
    <mergeCell ref="B5:C5"/>
    <mergeCell ref="A50:K50"/>
    <mergeCell ref="A51:K51"/>
    <mergeCell ref="A40:A41"/>
    <mergeCell ref="B40:B41"/>
    <mergeCell ref="C40:C41"/>
    <mergeCell ref="D40:D41"/>
    <mergeCell ref="E40:E41"/>
    <mergeCell ref="F40:F41"/>
    <mergeCell ref="A97:I97"/>
    <mergeCell ref="A98:I98"/>
    <mergeCell ref="A99:I99"/>
    <mergeCell ref="H92:H93"/>
    <mergeCell ref="A86:C86"/>
    <mergeCell ref="A87:C87"/>
    <mergeCell ref="A92:C93"/>
  </mergeCells>
  <pageMargins left="0.5" right="0" top="0.5" bottom="0.3" header="0.3" footer="0.3"/>
  <pageSetup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put Nada Salah!" error="Coba Ulangi!" promptTitle="Masukkan Nilai Anda" prompt="Masukkan Nilai Anda dalam_x000a_Variabel A, AB, B, BC, C, D, dan E">
          <x14:formula1>
            <xm:f>Referensi!$A$2:$A$8</xm:f>
          </x14:formula1>
          <xm:sqref>F9:F48 K9:K48 F57:F80 K57:K80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Ekivalensi</vt:lpstr>
      <vt:lpstr>Referensi</vt:lpstr>
      <vt:lpstr>Ekivalensi_Lama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 Bowo</dc:creator>
  <cp:lastModifiedBy>Pak Bowo</cp:lastModifiedBy>
  <cp:lastPrinted>2012-07-03T08:12:31Z</cp:lastPrinted>
  <dcterms:created xsi:type="dcterms:W3CDTF">2012-06-24T23:37:10Z</dcterms:created>
  <dcterms:modified xsi:type="dcterms:W3CDTF">2012-07-03T12:28:10Z</dcterms:modified>
</cp:coreProperties>
</file>